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1600" windowHeight="9735"/>
  </bookViews>
  <sheets>
    <sheet name="Pirámides de rendimiento" sheetId="1" r:id="rId1"/>
    <sheet name="Hoja1" sheetId="3" r:id="rId2"/>
    <sheet name="Grados y equivalencias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FM87eBwDRFMYVmng3yuKSZpGNgMy6Q9+a2fqrPywpY="/>
    </ext>
  </extLst>
</workbook>
</file>

<file path=xl/calcChain.xml><?xml version="1.0" encoding="utf-8"?>
<calcChain xmlns="http://schemas.openxmlformats.org/spreadsheetml/2006/main">
  <c r="L20" i="1" l="1"/>
  <c r="L22" i="1"/>
  <c r="V48" i="1"/>
  <c r="T48" i="1"/>
  <c r="R48" i="1"/>
  <c r="P48" i="1"/>
  <c r="N48" i="1"/>
  <c r="L48" i="1"/>
  <c r="J48" i="1"/>
  <c r="H48" i="1"/>
  <c r="F48" i="1"/>
  <c r="D48" i="1"/>
  <c r="B48" i="1"/>
  <c r="T47" i="1"/>
  <c r="R47" i="1"/>
  <c r="P47" i="1"/>
  <c r="N47" i="1"/>
  <c r="L47" i="1"/>
  <c r="J47" i="1"/>
  <c r="H47" i="1"/>
  <c r="F47" i="1"/>
  <c r="D47" i="1"/>
  <c r="R46" i="1"/>
  <c r="P46" i="1"/>
  <c r="N46" i="1"/>
  <c r="L46" i="1"/>
  <c r="J46" i="1"/>
  <c r="H46" i="1"/>
  <c r="F46" i="1"/>
  <c r="P45" i="1"/>
  <c r="N45" i="1"/>
  <c r="L45" i="1"/>
  <c r="J45" i="1"/>
  <c r="H45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T43" i="1"/>
  <c r="T44" i="1"/>
  <c r="N44" i="1"/>
  <c r="L44" i="1"/>
  <c r="J44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L9" i="1"/>
  <c r="L10" i="1"/>
  <c r="L11" i="1"/>
  <c r="L12" i="1"/>
  <c r="V36" i="1"/>
  <c r="T36" i="1"/>
  <c r="R36" i="1"/>
  <c r="P36" i="1"/>
  <c r="N36" i="1"/>
  <c r="L36" i="1"/>
  <c r="J36" i="1"/>
  <c r="H36" i="1"/>
  <c r="F36" i="1"/>
  <c r="D36" i="1"/>
  <c r="B36" i="1"/>
  <c r="AD35" i="1"/>
  <c r="AC35" i="1"/>
  <c r="AB35" i="1"/>
  <c r="T35" i="1"/>
  <c r="R35" i="1"/>
  <c r="P35" i="1"/>
  <c r="N35" i="1"/>
  <c r="L35" i="1"/>
  <c r="J35" i="1"/>
  <c r="H35" i="1"/>
  <c r="F35" i="1"/>
  <c r="D35" i="1"/>
  <c r="AD34" i="1"/>
  <c r="AC34" i="1"/>
  <c r="AB34" i="1"/>
  <c r="R34" i="1"/>
  <c r="P34" i="1"/>
  <c r="N34" i="1"/>
  <c r="L34" i="1"/>
  <c r="J34" i="1"/>
  <c r="H34" i="1"/>
  <c r="F34" i="1"/>
  <c r="AD33" i="1"/>
  <c r="AC33" i="1"/>
  <c r="AB33" i="1"/>
  <c r="P33" i="1"/>
  <c r="N33" i="1"/>
  <c r="L33" i="1"/>
  <c r="J33" i="1"/>
  <c r="H33" i="1"/>
  <c r="AD32" i="1"/>
  <c r="AC32" i="1"/>
  <c r="AB32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T31" i="1"/>
  <c r="T32" i="1"/>
  <c r="N32" i="1"/>
  <c r="L32" i="1"/>
  <c r="J32" i="1"/>
  <c r="AC31" i="1"/>
  <c r="AB31" i="1"/>
  <c r="L31" i="1"/>
  <c r="AC30" i="1"/>
  <c r="AB30" i="1"/>
  <c r="AC29" i="1"/>
  <c r="AB29" i="1"/>
  <c r="T8" i="1" s="1"/>
  <c r="T9" i="1" s="1"/>
  <c r="AC28" i="1"/>
  <c r="AB28" i="1"/>
  <c r="AC27" i="1"/>
  <c r="AB27" i="1"/>
  <c r="AC26" i="1"/>
  <c r="AB26" i="1"/>
  <c r="AC25" i="1"/>
  <c r="AB25" i="1"/>
  <c r="AC24" i="1"/>
  <c r="AB24" i="1"/>
  <c r="V24" i="1"/>
  <c r="T24" i="1"/>
  <c r="R24" i="1"/>
  <c r="P24" i="1"/>
  <c r="N24" i="1"/>
  <c r="L24" i="1"/>
  <c r="J24" i="1"/>
  <c r="H24" i="1"/>
  <c r="F24" i="1"/>
  <c r="D24" i="1"/>
  <c r="B24" i="1"/>
  <c r="AC23" i="1"/>
  <c r="AB23" i="1"/>
  <c r="T23" i="1"/>
  <c r="R23" i="1"/>
  <c r="P23" i="1"/>
  <c r="N23" i="1"/>
  <c r="L23" i="1"/>
  <c r="J23" i="1"/>
  <c r="H23" i="1"/>
  <c r="F23" i="1"/>
  <c r="D23" i="1"/>
  <c r="AC22" i="1"/>
  <c r="AB22" i="1"/>
  <c r="R22" i="1"/>
  <c r="P22" i="1"/>
  <c r="N22" i="1"/>
  <c r="J22" i="1"/>
  <c r="H22" i="1"/>
  <c r="F22" i="1"/>
  <c r="AC21" i="1"/>
  <c r="AB21" i="1"/>
  <c r="P21" i="1"/>
  <c r="N21" i="1"/>
  <c r="L21" i="1"/>
  <c r="J21" i="1"/>
  <c r="H21" i="1"/>
  <c r="AC20" i="1"/>
  <c r="T19" i="1" s="1"/>
  <c r="T20" i="1" s="1"/>
  <c r="AB20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N20" i="1"/>
  <c r="J20" i="1"/>
  <c r="AB19" i="1"/>
  <c r="AB18" i="1"/>
  <c r="AB17" i="1"/>
  <c r="AB16" i="1"/>
  <c r="AB15" i="1"/>
  <c r="AB14" i="1"/>
  <c r="AB13" i="1"/>
  <c r="V13" i="1"/>
  <c r="T13" i="1"/>
  <c r="R13" i="1"/>
  <c r="P13" i="1"/>
  <c r="N13" i="1"/>
  <c r="L13" i="1"/>
  <c r="J13" i="1"/>
  <c r="H13" i="1"/>
  <c r="F13" i="1"/>
  <c r="D13" i="1"/>
  <c r="B13" i="1"/>
  <c r="AB12" i="1"/>
  <c r="T12" i="1"/>
  <c r="R12" i="1"/>
  <c r="P12" i="1"/>
  <c r="N12" i="1"/>
  <c r="J12" i="1"/>
  <c r="H12" i="1"/>
  <c r="F12" i="1"/>
  <c r="D12" i="1"/>
  <c r="AB11" i="1"/>
  <c r="R11" i="1"/>
  <c r="P11" i="1"/>
  <c r="N11" i="1"/>
  <c r="J11" i="1"/>
  <c r="H11" i="1"/>
  <c r="F11" i="1"/>
  <c r="AB10" i="1"/>
  <c r="P10" i="1"/>
  <c r="N10" i="1"/>
  <c r="J10" i="1"/>
  <c r="H10" i="1"/>
  <c r="AB9" i="1"/>
  <c r="AB4" i="1"/>
  <c r="AB5" i="1"/>
  <c r="AB6" i="1"/>
  <c r="AB7" i="1"/>
  <c r="AB8" i="1"/>
  <c r="N9" i="1"/>
  <c r="J9" i="1"/>
</calcChain>
</file>

<file path=xl/sharedStrings.xml><?xml version="1.0" encoding="utf-8"?>
<sst xmlns="http://schemas.openxmlformats.org/spreadsheetml/2006/main" count="168" uniqueCount="97">
  <si>
    <t>🚀</t>
  </si>
  <si>
    <t>Técnicas</t>
  </si>
  <si>
    <t>Rendimiento ensayado en via</t>
  </si>
  <si>
    <t>Rendimiento técnico en via o bloque</t>
  </si>
  <si>
    <t>Rendimiento psicológico de caidas en vía</t>
  </si>
  <si>
    <t>Rendimiento táctico en bloque</t>
  </si>
  <si>
    <t>Nombre:</t>
  </si>
  <si>
    <t>Grupo y día:</t>
  </si>
  <si>
    <t>Grados vías:</t>
  </si>
  <si>
    <t>Agarres en cuadrigas</t>
  </si>
  <si>
    <t>Romos</t>
  </si>
  <si>
    <t>4a</t>
  </si>
  <si>
    <t>Banderas</t>
  </si>
  <si>
    <t>Regletas</t>
  </si>
  <si>
    <t>PIRÁMIDE DE RENDIMIENTO ENSAYADO EN VÍA</t>
  </si>
  <si>
    <t>4b</t>
  </si>
  <si>
    <t>Bavaresa</t>
  </si>
  <si>
    <t>Bicicletas</t>
  </si>
  <si>
    <t>4c</t>
  </si>
  <si>
    <t>8a</t>
  </si>
  <si>
    <t>5a</t>
  </si>
  <si>
    <t>Cambios de pies</t>
  </si>
  <si>
    <t>Talones</t>
  </si>
  <si>
    <t>5b</t>
  </si>
  <si>
    <t>Cañas</t>
  </si>
  <si>
    <t>5c</t>
  </si>
  <si>
    <t>Cruces de manos</t>
  </si>
  <si>
    <t>Cruces de pies</t>
  </si>
  <si>
    <t>6a</t>
  </si>
  <si>
    <t>6a+</t>
  </si>
  <si>
    <t>Cuerpo girado</t>
  </si>
  <si>
    <t>6b</t>
  </si>
  <si>
    <t>Empotre de manos</t>
  </si>
  <si>
    <t>Pies en adherencia</t>
  </si>
  <si>
    <t>6b+</t>
  </si>
  <si>
    <t>Empotre de rodilla</t>
  </si>
  <si>
    <t>Manteles</t>
  </si>
  <si>
    <t>En el piso superior elige un grado adicional al máximo grado ensayado.</t>
  </si>
  <si>
    <t>6c</t>
  </si>
  <si>
    <t>Escalada en X</t>
  </si>
  <si>
    <t>6c+</t>
  </si>
  <si>
    <t>Escalada frontal</t>
  </si>
  <si>
    <t>Oposiciones</t>
  </si>
  <si>
    <t>PIRÁMIDE DE RENDIMIENTO TÉCNICO EN BLOQUE</t>
  </si>
  <si>
    <t>7a</t>
  </si>
  <si>
    <t>Lances</t>
  </si>
  <si>
    <t>7a+</t>
  </si>
  <si>
    <t>ALGO DIFÍCIL</t>
  </si>
  <si>
    <t>7b-8a</t>
  </si>
  <si>
    <t>7b</t>
  </si>
  <si>
    <t>ALGO FÁCIL DESFABORABLE</t>
  </si>
  <si>
    <t>7b+</t>
  </si>
  <si>
    <t>Pie-mano</t>
  </si>
  <si>
    <t>ALGO FÁCIL FAVORABLE</t>
  </si>
  <si>
    <t>7c</t>
  </si>
  <si>
    <t>F. DESFAVORABLE</t>
  </si>
  <si>
    <t>7c+</t>
  </si>
  <si>
    <t>Punto cero</t>
  </si>
  <si>
    <t>FÁCIL FAVORABLE</t>
  </si>
  <si>
    <t>MUY FÁCIL</t>
  </si>
  <si>
    <t>8a+</t>
  </si>
  <si>
    <t>8b</t>
  </si>
  <si>
    <t>En el piso superior elige el grado considerado "Algo difícil". El técnico elige la técnica a combinar con los dinámicos.</t>
  </si>
  <si>
    <t xml:space="preserve">TÉCNICA : </t>
  </si>
  <si>
    <t>DINÁMICOS +</t>
  </si>
  <si>
    <t>8c</t>
  </si>
  <si>
    <t>PIRÁMIDE DE RENDIMIENTO PSICOLÓGICO DE CAÍDAS EN VÍA</t>
  </si>
  <si>
    <t>PÍLLAME</t>
  </si>
  <si>
    <t>Grados Bloque:</t>
  </si>
  <si>
    <t>CAYENDO</t>
  </si>
  <si>
    <t>TIRÁNDOTE</t>
  </si>
  <si>
    <t>Blanco</t>
  </si>
  <si>
    <t>4-5</t>
  </si>
  <si>
    <t>PECHO</t>
  </si>
  <si>
    <t>Verde</t>
  </si>
  <si>
    <t>5-6a</t>
  </si>
  <si>
    <t>OMBLIGO</t>
  </si>
  <si>
    <t>Amarillo</t>
  </si>
  <si>
    <t>6a-6b</t>
  </si>
  <si>
    <t>CADERA</t>
  </si>
  <si>
    <t>Azul</t>
  </si>
  <si>
    <t>6b-6c</t>
  </si>
  <si>
    <t>RODILLA</t>
  </si>
  <si>
    <t>Morado</t>
  </si>
  <si>
    <t>6c-7a</t>
  </si>
  <si>
    <t>TOBILLO</t>
  </si>
  <si>
    <t>Rojo</t>
  </si>
  <si>
    <t>7a-7b</t>
  </si>
  <si>
    <t>Negro</t>
  </si>
  <si>
    <t>De todas la vias que pruebes cumple al menos la mitad "TIRANDOTE", la mitad "CAYENDO"y una por piso tienes el comodín de "PILLAMÉ". Recuerda dejar la última chapa a la altura indicada en cada piso.</t>
  </si>
  <si>
    <t>PIRÁMIDE DE RENDIMIENTO TÁCTICO EN BLOQUE</t>
  </si>
  <si>
    <t>CON EXPERIENCIA</t>
  </si>
  <si>
    <t>Cuatro intentos</t>
  </si>
  <si>
    <t>Tres intentos</t>
  </si>
  <si>
    <t>Dos intentos</t>
  </si>
  <si>
    <t>SIN EXPERIENCIA</t>
  </si>
  <si>
    <t>Los tres pisos inferiores VISUALIZA SIN EXPERIENCIA y consigue en un solo intento. Los tres pisos superiores podrás hacer dos, tres y cuatro intentos máximo por piso.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</si>
</sst>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8"/>
      <color theme="1"/>
      <name val="Calibri"/>
    </font>
    <font>
      <sz val="11"/>
      <color rgb="FFFFFFFF"/>
      <name val="Calibri"/>
    </font>
    <font>
      <sz val="11"/>
      <color rgb="FFFF0000"/>
      <name val="Calibri"/>
    </font>
    <font>
      <sz val="11"/>
      <color theme="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8EAADB"/>
        <bgColor rgb="FF8EAADB"/>
      </patternFill>
    </fill>
    <fill>
      <patternFill patternType="solid">
        <fgColor rgb="FFF7CAAC"/>
        <bgColor rgb="FFF7CAAC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rgb="FFFF0000"/>
      </patternFill>
    </fill>
    <fill>
      <patternFill patternType="solid">
        <fgColor theme="1"/>
        <bgColor theme="1"/>
      </patternFill>
    </fill>
  </fills>
  <borders count="47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/>
      <top/>
      <bottom/>
      <diagonal/>
    </border>
    <border>
      <left/>
      <right style="thick">
        <color theme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theme="1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FF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right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2" borderId="14" xfId="0" applyFont="1" applyFill="1" applyBorder="1"/>
    <xf numFmtId="0" fontId="1" fillId="4" borderId="1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23" xfId="0" applyFont="1" applyFill="1" applyBorder="1"/>
    <xf numFmtId="0" fontId="1" fillId="5" borderId="24" xfId="0" applyFont="1" applyFill="1" applyBorder="1" applyAlignment="1">
      <alignment horizontal="center"/>
    </xf>
    <xf numFmtId="0" fontId="1" fillId="5" borderId="28" xfId="0" applyFont="1" applyFill="1" applyBorder="1"/>
    <xf numFmtId="0" fontId="5" fillId="2" borderId="13" xfId="0" applyFont="1" applyFill="1" applyBorder="1"/>
    <xf numFmtId="0" fontId="6" fillId="2" borderId="5" xfId="0" applyFont="1" applyFill="1" applyBorder="1" applyAlignmen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9" xfId="0" applyFont="1" applyFill="1" applyBorder="1"/>
    <xf numFmtId="0" fontId="1" fillId="2" borderId="18" xfId="0" applyFont="1" applyFill="1" applyBorder="1" applyAlignment="1"/>
    <xf numFmtId="0" fontId="1" fillId="2" borderId="21" xfId="0" applyFont="1" applyFill="1" applyBorder="1"/>
    <xf numFmtId="0" fontId="1" fillId="6" borderId="24" xfId="0" applyFont="1" applyFill="1" applyBorder="1" applyAlignment="1">
      <alignment horizontal="center"/>
    </xf>
    <xf numFmtId="0" fontId="1" fillId="6" borderId="28" xfId="0" applyFont="1" applyFill="1" applyBorder="1"/>
    <xf numFmtId="0" fontId="7" fillId="2" borderId="5" xfId="0" applyFont="1" applyFill="1" applyBorder="1" applyAlignment="1">
      <alignment horizontal="left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49" fontId="1" fillId="0" borderId="0" xfId="0" applyNumberFormat="1" applyFont="1"/>
    <xf numFmtId="0" fontId="1" fillId="7" borderId="17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8" borderId="5" xfId="0" applyFont="1" applyFill="1" applyBorder="1"/>
    <xf numFmtId="0" fontId="1" fillId="7" borderId="19" xfId="0" applyFont="1" applyFill="1" applyBorder="1" applyAlignment="1">
      <alignment horizontal="center"/>
    </xf>
    <xf numFmtId="0" fontId="1" fillId="6" borderId="5" xfId="0" applyFont="1" applyFill="1" applyBorder="1"/>
    <xf numFmtId="0" fontId="1" fillId="9" borderId="5" xfId="0" applyFont="1" applyFill="1" applyBorder="1"/>
    <xf numFmtId="0" fontId="1" fillId="7" borderId="2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5" borderId="5" xfId="0" applyFont="1" applyFill="1" applyBorder="1"/>
    <xf numFmtId="0" fontId="1" fillId="10" borderId="5" xfId="0" applyFont="1" applyFill="1" applyBorder="1"/>
    <xf numFmtId="0" fontId="8" fillId="11" borderId="5" xfId="0" applyFont="1" applyFill="1" applyBorder="1"/>
    <xf numFmtId="0" fontId="1" fillId="8" borderId="24" xfId="0" applyFont="1" applyFill="1" applyBorder="1" applyAlignment="1">
      <alignment horizontal="center"/>
    </xf>
    <xf numFmtId="0" fontId="1" fillId="8" borderId="28" xfId="0" applyFont="1" applyFill="1" applyBorder="1"/>
    <xf numFmtId="0" fontId="1" fillId="2" borderId="13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20" xfId="0" applyFont="1" applyFill="1" applyBorder="1"/>
    <xf numFmtId="0" fontId="1" fillId="2" borderId="42" xfId="0" applyFont="1" applyFill="1" applyBorder="1"/>
    <xf numFmtId="0" fontId="1" fillId="0" borderId="43" xfId="0" applyFont="1" applyBorder="1"/>
    <xf numFmtId="49" fontId="1" fillId="0" borderId="44" xfId="0" applyNumberFormat="1" applyFont="1" applyBorder="1"/>
    <xf numFmtId="0" fontId="1" fillId="8" borderId="45" xfId="0" applyFont="1" applyFill="1" applyBorder="1"/>
    <xf numFmtId="0" fontId="1" fillId="8" borderId="46" xfId="0" applyFont="1" applyFill="1" applyBorder="1"/>
    <xf numFmtId="0" fontId="1" fillId="6" borderId="45" xfId="0" applyFont="1" applyFill="1" applyBorder="1"/>
    <xf numFmtId="0" fontId="1" fillId="6" borderId="46" xfId="0" applyFont="1" applyFill="1" applyBorder="1"/>
    <xf numFmtId="0" fontId="1" fillId="9" borderId="45" xfId="0" applyFont="1" applyFill="1" applyBorder="1"/>
    <xf numFmtId="0" fontId="1" fillId="9" borderId="46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10" borderId="45" xfId="0" applyFont="1" applyFill="1" applyBorder="1"/>
    <xf numFmtId="0" fontId="1" fillId="10" borderId="46" xfId="0" applyFont="1" applyFill="1" applyBorder="1"/>
    <xf numFmtId="0" fontId="8" fillId="11" borderId="45" xfId="0" applyFont="1" applyFill="1" applyBorder="1"/>
    <xf numFmtId="0" fontId="8" fillId="11" borderId="46" xfId="0" applyFont="1" applyFill="1" applyBorder="1"/>
    <xf numFmtId="0" fontId="1" fillId="2" borderId="7" xfId="0" applyFont="1" applyFill="1" applyBorder="1" applyAlignment="1">
      <alignment horizontal="center"/>
    </xf>
    <xf numFmtId="0" fontId="4" fillId="0" borderId="8" xfId="0" applyFont="1" applyBorder="1"/>
    <xf numFmtId="0" fontId="1" fillId="0" borderId="0" xfId="0" applyFont="1"/>
    <xf numFmtId="0" fontId="0" fillId="0" borderId="0" xfId="0" applyFont="1" applyAlignment="1"/>
    <xf numFmtId="0" fontId="4" fillId="0" borderId="9" xfId="0" applyFont="1" applyBorder="1"/>
    <xf numFmtId="0" fontId="3" fillId="3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3" fillId="5" borderId="25" xfId="0" applyFont="1" applyFill="1" applyBorder="1" applyAlignment="1">
      <alignment horizontal="center"/>
    </xf>
    <xf numFmtId="0" fontId="4" fillId="0" borderId="26" xfId="0" applyFont="1" applyBorder="1"/>
    <xf numFmtId="0" fontId="4" fillId="0" borderId="27" xfId="0" applyFont="1" applyBorder="1"/>
    <xf numFmtId="0" fontId="1" fillId="2" borderId="36" xfId="0" applyFont="1" applyFill="1" applyBorder="1"/>
    <xf numFmtId="0" fontId="4" fillId="0" borderId="37" xfId="0" applyFont="1" applyBorder="1"/>
    <xf numFmtId="0" fontId="1" fillId="2" borderId="30" xfId="0" applyFont="1" applyFill="1" applyBorder="1" applyAlignment="1">
      <alignment horizontal="left" vertical="top" wrapText="1"/>
    </xf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3" fillId="6" borderId="25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1" fillId="2" borderId="30" xfId="0" applyFont="1" applyFill="1" applyBorder="1" applyAlignment="1">
      <alignment wrapText="1"/>
    </xf>
  </cellXfs>
  <cellStyles count="1">
    <cellStyle name="Normal" xfId="0" builtinId="0"/>
  </cellStyles>
  <dxfs count="28"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val>
            <c:numRef>
              <c:f>'Pirámides de rendimiento'!$T$31:$T$32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A1-2344-B962-E3844BA14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val>
            <c:numRef>
              <c:f>'Pirámides de rendimiento'!$T$19:$T$20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55-A44C-9B21-21AAF15FA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val>
            <c:numRef>
              <c:f>'Pirámides de rendimiento'!$T$43:$T$44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2-D544-BA55-7DEDDE262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0.21911421911421911"/>
          <c:y val="0.15072463768115943"/>
          <c:w val="0.5990675990675991"/>
          <c:h val="0.744927536231884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val>
            <c:numRef>
              <c:f>'Pirámides de rendimiento'!$T$8:$T$9</c:f>
              <c:numCache>
                <c:formatCode>0.0%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E-D549-89E1-B6E2DD38A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9525</xdr:colOff>
      <xdr:row>29</xdr:row>
      <xdr:rowOff>19050</xdr:rowOff>
    </xdr:from>
    <xdr:ext cx="1362075" cy="1095375"/>
    <xdr:graphicFrame macro="">
      <xdr:nvGraphicFramePr>
        <xdr:cNvPr id="1747482058" name="Chart 1">
          <a:extLst>
            <a:ext uri="{FF2B5EF4-FFF2-40B4-BE49-F238E27FC236}">
              <a16:creationId xmlns="" xmlns:a16="http://schemas.microsoft.com/office/drawing/2014/main" id="{00000000-0008-0000-0000-0000CA7528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21</xdr:col>
      <xdr:colOff>9525</xdr:colOff>
      <xdr:row>17</xdr:row>
      <xdr:rowOff>9525</xdr:rowOff>
    </xdr:from>
    <xdr:ext cx="1362075" cy="1114425"/>
    <xdr:graphicFrame macro="">
      <xdr:nvGraphicFramePr>
        <xdr:cNvPr id="753305224" name="Chart 2">
          <a:extLst>
            <a:ext uri="{FF2B5EF4-FFF2-40B4-BE49-F238E27FC236}">
              <a16:creationId xmlns="" xmlns:a16="http://schemas.microsoft.com/office/drawing/2014/main" id="{00000000-0008-0000-0000-00008886E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21</xdr:col>
      <xdr:colOff>9525</xdr:colOff>
      <xdr:row>41</xdr:row>
      <xdr:rowOff>19050</xdr:rowOff>
    </xdr:from>
    <xdr:ext cx="1362075" cy="1095375"/>
    <xdr:graphicFrame macro="">
      <xdr:nvGraphicFramePr>
        <xdr:cNvPr id="556421984" name="Chart 3">
          <a:extLst>
            <a:ext uri="{FF2B5EF4-FFF2-40B4-BE49-F238E27FC236}">
              <a16:creationId xmlns="" xmlns:a16="http://schemas.microsoft.com/office/drawing/2014/main" id="{00000000-0008-0000-0000-000060532A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21</xdr:col>
      <xdr:colOff>9525</xdr:colOff>
      <xdr:row>6</xdr:row>
      <xdr:rowOff>9525</xdr:rowOff>
    </xdr:from>
    <xdr:ext cx="1362075" cy="1095375"/>
    <xdr:graphicFrame macro="">
      <xdr:nvGraphicFramePr>
        <xdr:cNvPr id="1423180805" name="Chart 4">
          <a:extLst>
            <a:ext uri="{FF2B5EF4-FFF2-40B4-BE49-F238E27FC236}">
              <a16:creationId xmlns="" xmlns:a16="http://schemas.microsoft.com/office/drawing/2014/main" id="{00000000-0008-0000-0000-00000504D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7</xdr:col>
      <xdr:colOff>266700</xdr:colOff>
      <xdr:row>0</xdr:row>
      <xdr:rowOff>28575</xdr:rowOff>
    </xdr:from>
    <xdr:ext cx="2286000" cy="40005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752850" cy="6038850"/>
    <xdr:pic>
      <xdr:nvPicPr>
        <xdr:cNvPr id="2" name="image2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showGridLines="0" tabSelected="1" topLeftCell="A28" workbookViewId="0">
      <selection activeCell="AG37" sqref="AG37"/>
    </sheetView>
  </sheetViews>
  <sheetFormatPr baseColWidth="10" defaultColWidth="14.42578125" defaultRowHeight="15" customHeight="1"/>
  <cols>
    <col min="1" max="1" width="10.7109375" customWidth="1"/>
    <col min="2" max="2" width="5.7109375" customWidth="1"/>
    <col min="3" max="3" width="3.7109375" customWidth="1"/>
    <col min="4" max="4" width="5.7109375" customWidth="1"/>
    <col min="5" max="5" width="3.7109375" customWidth="1"/>
    <col min="6" max="6" width="5.7109375" customWidth="1"/>
    <col min="7" max="7" width="3.7109375" customWidth="1"/>
    <col min="8" max="8" width="5.7109375" customWidth="1"/>
    <col min="9" max="9" width="3.7109375" customWidth="1"/>
    <col min="10" max="10" width="5.7109375" customWidth="1"/>
    <col min="11" max="11" width="3.7109375" customWidth="1"/>
    <col min="12" max="12" width="5.7109375" customWidth="1"/>
    <col min="13" max="13" width="3.7109375" customWidth="1"/>
    <col min="14" max="14" width="5.7109375" customWidth="1"/>
    <col min="15" max="15" width="3.7109375" customWidth="1"/>
    <col min="16" max="16" width="5.7109375" customWidth="1"/>
    <col min="17" max="17" width="3.7109375" customWidth="1"/>
    <col min="18" max="18" width="5.7109375" customWidth="1"/>
    <col min="19" max="19" width="3.7109375" customWidth="1"/>
    <col min="20" max="20" width="5.7109375" customWidth="1"/>
    <col min="21" max="21" width="3.7109375" customWidth="1"/>
    <col min="22" max="22" width="5.7109375" customWidth="1"/>
    <col min="23" max="23" width="3.7109375" customWidth="1"/>
    <col min="24" max="24" width="11.42578125" customWidth="1"/>
    <col min="25" max="27" width="11.42578125" hidden="1" customWidth="1"/>
    <col min="28" max="28" width="6.85546875" hidden="1" customWidth="1"/>
    <col min="29" max="29" width="15" hidden="1" customWidth="1"/>
    <col min="30" max="30" width="15.140625" hidden="1" customWidth="1"/>
    <col min="31" max="32" width="11.42578125" hidden="1" customWidth="1"/>
  </cols>
  <sheetData>
    <row r="1" spans="1:3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3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</row>
    <row r="3" spans="1:3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10" t="s">
        <v>0</v>
      </c>
      <c r="AA3" s="11" t="s">
        <v>1</v>
      </c>
      <c r="AB3" s="11" t="s">
        <v>2</v>
      </c>
      <c r="AC3" s="11" t="s">
        <v>3</v>
      </c>
      <c r="AD3" s="11" t="s">
        <v>4</v>
      </c>
      <c r="AE3" s="11" t="s">
        <v>5</v>
      </c>
      <c r="AF3" s="11" t="s">
        <v>1</v>
      </c>
    </row>
    <row r="4" spans="1:32">
      <c r="A4" s="7"/>
      <c r="B4" s="84" t="s">
        <v>6</v>
      </c>
      <c r="C4" s="85"/>
      <c r="D4" s="86"/>
      <c r="E4" s="87"/>
      <c r="F4" s="87"/>
      <c r="G4" s="87"/>
      <c r="H4" s="87"/>
      <c r="I4" s="87"/>
      <c r="J4" s="87"/>
      <c r="K4" s="87"/>
      <c r="L4" s="87"/>
      <c r="M4" s="84" t="s">
        <v>7</v>
      </c>
      <c r="N4" s="88"/>
      <c r="O4" s="85"/>
      <c r="P4" s="86"/>
      <c r="Q4" s="87"/>
      <c r="R4" s="87"/>
      <c r="S4" s="87"/>
      <c r="T4" s="87"/>
      <c r="U4" s="87"/>
      <c r="V4" s="87"/>
      <c r="W4" s="87"/>
      <c r="X4" s="9"/>
      <c r="Y4" s="10" t="s">
        <v>8</v>
      </c>
      <c r="AA4" s="10" t="s">
        <v>9</v>
      </c>
      <c r="AB4" s="12">
        <f>M8</f>
        <v>0</v>
      </c>
      <c r="AC4" s="12">
        <f>M19</f>
        <v>0</v>
      </c>
      <c r="AD4" s="12">
        <f>M31</f>
        <v>0</v>
      </c>
      <c r="AE4" s="10">
        <f>M43</f>
        <v>0</v>
      </c>
      <c r="AF4" s="10" t="s">
        <v>10</v>
      </c>
    </row>
    <row r="5" spans="1:3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5"/>
      <c r="Y5" s="10" t="s">
        <v>11</v>
      </c>
      <c r="Z5" s="10" t="s">
        <v>11</v>
      </c>
      <c r="AA5" s="10" t="s">
        <v>12</v>
      </c>
      <c r="AB5" s="12">
        <f>K9</f>
        <v>0</v>
      </c>
      <c r="AC5" s="12">
        <f>K20</f>
        <v>0</v>
      </c>
      <c r="AD5" s="12">
        <f>K32</f>
        <v>0</v>
      </c>
      <c r="AE5" s="10">
        <f>K44</f>
        <v>0</v>
      </c>
      <c r="AF5" s="10" t="s">
        <v>13</v>
      </c>
    </row>
    <row r="6" spans="1:32">
      <c r="A6" s="16"/>
      <c r="B6" s="89" t="s">
        <v>14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5"/>
      <c r="X6" s="17"/>
      <c r="Y6" s="10" t="s">
        <v>15</v>
      </c>
      <c r="Z6" s="10" t="s">
        <v>11</v>
      </c>
      <c r="AA6" s="10" t="s">
        <v>16</v>
      </c>
      <c r="AB6" s="12">
        <f>M9</f>
        <v>0</v>
      </c>
      <c r="AC6" s="12">
        <f>M20</f>
        <v>0</v>
      </c>
      <c r="AD6" s="12">
        <f>M32</f>
        <v>0</v>
      </c>
      <c r="AE6" s="10">
        <f>M44</f>
        <v>0</v>
      </c>
      <c r="AF6" s="10" t="s">
        <v>17</v>
      </c>
    </row>
    <row r="7" spans="1:32">
      <c r="A7" s="1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9"/>
      <c r="Y7" s="10" t="s">
        <v>18</v>
      </c>
      <c r="Z7" s="10" t="s">
        <v>15</v>
      </c>
      <c r="AA7" s="10" t="s">
        <v>17</v>
      </c>
      <c r="AB7" s="12">
        <f>O9</f>
        <v>0</v>
      </c>
      <c r="AC7" s="12">
        <f>O20</f>
        <v>0</v>
      </c>
      <c r="AD7" s="12">
        <f>O32</f>
        <v>0</v>
      </c>
      <c r="AE7" s="10">
        <f>O44</f>
        <v>0</v>
      </c>
      <c r="AF7" s="10" t="s">
        <v>12</v>
      </c>
    </row>
    <row r="8" spans="1:32">
      <c r="A8" s="18"/>
      <c r="B8" s="8"/>
      <c r="C8" s="8"/>
      <c r="D8" s="8"/>
      <c r="E8" s="8"/>
      <c r="F8" s="8"/>
      <c r="G8" s="8"/>
      <c r="H8" s="8"/>
      <c r="I8" s="8"/>
      <c r="J8" s="8"/>
      <c r="K8" s="8"/>
      <c r="L8" s="20" t="s">
        <v>19</v>
      </c>
      <c r="M8" s="21"/>
      <c r="N8" s="8"/>
      <c r="O8" s="8"/>
      <c r="P8" s="8"/>
      <c r="Q8" s="8"/>
      <c r="R8" s="8"/>
      <c r="S8" s="22"/>
      <c r="T8" s="23">
        <f>COUNTIF(AB4:AB39,"🚀")/36</f>
        <v>0</v>
      </c>
      <c r="U8" s="8"/>
      <c r="V8" s="8"/>
      <c r="W8" s="8"/>
      <c r="X8" s="19"/>
      <c r="Y8" s="10" t="s">
        <v>20</v>
      </c>
      <c r="Z8" s="10" t="s">
        <v>18</v>
      </c>
      <c r="AA8" s="10" t="s">
        <v>21</v>
      </c>
      <c r="AB8" s="12">
        <f>I10</f>
        <v>0</v>
      </c>
      <c r="AC8" s="12">
        <f>I21</f>
        <v>0</v>
      </c>
      <c r="AD8" s="12">
        <f>I33</f>
        <v>0</v>
      </c>
      <c r="AE8" s="10">
        <f>I45</f>
        <v>0</v>
      </c>
      <c r="AF8" s="10" t="s">
        <v>22</v>
      </c>
    </row>
    <row r="9" spans="1:32">
      <c r="A9" s="18"/>
      <c r="B9" s="8"/>
      <c r="C9" s="8"/>
      <c r="D9" s="8"/>
      <c r="E9" s="8"/>
      <c r="F9" s="8"/>
      <c r="G9" s="8"/>
      <c r="H9" s="8"/>
      <c r="I9" s="8"/>
      <c r="J9" s="24" t="str">
        <f>VLOOKUP($L$8,$Y$5:$Z$28,2,0)</f>
        <v>7c+</v>
      </c>
      <c r="K9" s="25"/>
      <c r="L9" s="24" t="str">
        <f>VLOOKUP($L$8,$Y$5:$Z$28,2,0)</f>
        <v>7c+</v>
      </c>
      <c r="M9" s="25"/>
      <c r="N9" s="24" t="str">
        <f>VLOOKUP($L$8,$Y$5:$Z$28,2,0)</f>
        <v>7c+</v>
      </c>
      <c r="O9" s="25"/>
      <c r="P9" s="8"/>
      <c r="Q9" s="8"/>
      <c r="R9" s="8"/>
      <c r="S9" s="22"/>
      <c r="T9" s="23">
        <f>1-T8</f>
        <v>1</v>
      </c>
      <c r="U9" s="8"/>
      <c r="V9" s="8"/>
      <c r="W9" s="8"/>
      <c r="X9" s="26"/>
      <c r="Y9" s="10" t="s">
        <v>23</v>
      </c>
      <c r="Z9" s="10" t="s">
        <v>20</v>
      </c>
      <c r="AA9" s="10" t="s">
        <v>24</v>
      </c>
      <c r="AB9" s="12">
        <f>K10</f>
        <v>0</v>
      </c>
      <c r="AC9" s="12">
        <f>K21</f>
        <v>0</v>
      </c>
      <c r="AD9" s="12">
        <f>K33</f>
        <v>0</v>
      </c>
      <c r="AE9" s="10">
        <f>K45</f>
        <v>0</v>
      </c>
      <c r="AF9" s="10" t="s">
        <v>24</v>
      </c>
    </row>
    <row r="10" spans="1:32">
      <c r="A10" s="18"/>
      <c r="B10" s="8"/>
      <c r="C10" s="8"/>
      <c r="D10" s="8"/>
      <c r="E10" s="8"/>
      <c r="F10" s="8"/>
      <c r="G10" s="8"/>
      <c r="H10" s="20" t="str">
        <f>VLOOKUP($L$9,$Y$5:$Z$28,2,0)</f>
        <v>7c</v>
      </c>
      <c r="I10" s="21"/>
      <c r="J10" s="27" t="str">
        <f>VLOOKUP($L$9,$Y$5:$Z$28,2,0)</f>
        <v>7c</v>
      </c>
      <c r="K10" s="21"/>
      <c r="L10" s="27" t="str">
        <f>VLOOKUP($L$9,$Y$5:$Z$28,2,0)</f>
        <v>7c</v>
      </c>
      <c r="M10" s="21"/>
      <c r="N10" s="27" t="str">
        <f>VLOOKUP($L$9,$Y$5:$Z$28,2,0)</f>
        <v>7c</v>
      </c>
      <c r="O10" s="21"/>
      <c r="P10" s="20" t="str">
        <f>VLOOKUP($L$9,$Y$5:$Z$28,2,0)</f>
        <v>7c</v>
      </c>
      <c r="Q10" s="21"/>
      <c r="R10" s="8"/>
      <c r="S10" s="8"/>
      <c r="T10" s="8"/>
      <c r="U10" s="8"/>
      <c r="V10" s="8"/>
      <c r="W10" s="8"/>
      <c r="X10" s="26"/>
      <c r="Y10" s="10" t="s">
        <v>25</v>
      </c>
      <c r="Z10" s="10" t="s">
        <v>23</v>
      </c>
      <c r="AA10" s="10" t="s">
        <v>26</v>
      </c>
      <c r="AB10" s="12">
        <f>M10</f>
        <v>0</v>
      </c>
      <c r="AC10" s="12">
        <f>M21</f>
        <v>0</v>
      </c>
      <c r="AD10" s="12">
        <f>M33</f>
        <v>0</v>
      </c>
      <c r="AE10" s="10">
        <f>M45</f>
        <v>0</v>
      </c>
      <c r="AF10" s="10" t="s">
        <v>27</v>
      </c>
    </row>
    <row r="11" spans="1:32">
      <c r="A11" s="18"/>
      <c r="B11" s="8"/>
      <c r="C11" s="8"/>
      <c r="D11" s="8"/>
      <c r="E11" s="8"/>
      <c r="F11" s="24" t="str">
        <f>VLOOKUP($L$10,$Y$5:$Z$28,2,0)</f>
        <v>7b+</v>
      </c>
      <c r="G11" s="28"/>
      <c r="H11" s="24" t="str">
        <f>VLOOKUP($L$10,$Y$5:$Z$28,2,0)</f>
        <v>7b+</v>
      </c>
      <c r="I11" s="25"/>
      <c r="J11" s="24" t="str">
        <f>VLOOKUP($L$10,$Y$5:$Z$28,2,0)</f>
        <v>7b+</v>
      </c>
      <c r="K11" s="25"/>
      <c r="L11" s="24" t="str">
        <f>VLOOKUP($L$10,$Y$5:$Z$28,2,0)</f>
        <v>7b+</v>
      </c>
      <c r="M11" s="25"/>
      <c r="N11" s="24" t="str">
        <f>VLOOKUP($L$10,$Y$5:$Z$28,2,0)</f>
        <v>7b+</v>
      </c>
      <c r="O11" s="25"/>
      <c r="P11" s="24" t="str">
        <f>VLOOKUP($L$10,$Y$5:$Z$28,2,0)</f>
        <v>7b+</v>
      </c>
      <c r="Q11" s="25"/>
      <c r="R11" s="24" t="str">
        <f>VLOOKUP($L$10,$Y$5:$Z$28,2,0)</f>
        <v>7b+</v>
      </c>
      <c r="S11" s="25"/>
      <c r="T11" s="8"/>
      <c r="U11" s="8"/>
      <c r="V11" s="8"/>
      <c r="W11" s="8"/>
      <c r="X11" s="26"/>
      <c r="Y11" s="10" t="s">
        <v>28</v>
      </c>
      <c r="Z11" s="10" t="s">
        <v>25</v>
      </c>
      <c r="AA11" s="10" t="s">
        <v>27</v>
      </c>
      <c r="AB11" s="12">
        <f>O10</f>
        <v>0</v>
      </c>
      <c r="AC11" s="12">
        <f>O21</f>
        <v>0</v>
      </c>
      <c r="AD11" s="12">
        <f>O33</f>
        <v>0</v>
      </c>
      <c r="AE11" s="10">
        <f>O45</f>
        <v>0</v>
      </c>
      <c r="AF11" s="10" t="s">
        <v>21</v>
      </c>
    </row>
    <row r="12" spans="1:32">
      <c r="A12" s="18"/>
      <c r="B12" s="8"/>
      <c r="C12" s="8"/>
      <c r="D12" s="29" t="str">
        <f>VLOOKUP($L$11,$Y$5:$Z$28,2,0)</f>
        <v>7b</v>
      </c>
      <c r="E12" s="21"/>
      <c r="F12" s="30" t="str">
        <f>VLOOKUP($L$11,$Y$5:$Z$28,2,0)</f>
        <v>7b</v>
      </c>
      <c r="G12" s="21"/>
      <c r="H12" s="30" t="str">
        <f>VLOOKUP($L$11,$Y$5:$Z$28,2,0)</f>
        <v>7b</v>
      </c>
      <c r="I12" s="21"/>
      <c r="J12" s="30" t="str">
        <f>VLOOKUP($L$11,$Y$5:$Z$28,2,0)</f>
        <v>7b</v>
      </c>
      <c r="K12" s="21"/>
      <c r="L12" s="30" t="str">
        <f>VLOOKUP($L$11,$Y$5:$Z$28,2,0)</f>
        <v>7b</v>
      </c>
      <c r="M12" s="21"/>
      <c r="N12" s="30" t="str">
        <f>VLOOKUP($L$11,$Y$5:$Z$28,2,0)</f>
        <v>7b</v>
      </c>
      <c r="O12" s="21"/>
      <c r="P12" s="30" t="str">
        <f>VLOOKUP($L$11,$Y$5:$Z$28,2,0)</f>
        <v>7b</v>
      </c>
      <c r="Q12" s="21"/>
      <c r="R12" s="30" t="str">
        <f>VLOOKUP($L$11,$Y$5:$Z$28,2,0)</f>
        <v>7b</v>
      </c>
      <c r="S12" s="21"/>
      <c r="T12" s="29" t="str">
        <f>VLOOKUP($L$11,$Y$5:$Z$28,2,0)</f>
        <v>7b</v>
      </c>
      <c r="U12" s="21"/>
      <c r="V12" s="8"/>
      <c r="W12" s="8"/>
      <c r="X12" s="26"/>
      <c r="Y12" s="10" t="s">
        <v>29</v>
      </c>
      <c r="Z12" s="10" t="s">
        <v>28</v>
      </c>
      <c r="AA12" s="10" t="s">
        <v>30</v>
      </c>
      <c r="AB12" s="12">
        <f>Q10</f>
        <v>0</v>
      </c>
      <c r="AC12" s="12">
        <f>Q21</f>
        <v>0</v>
      </c>
      <c r="AD12" s="12">
        <f>Q33</f>
        <v>0</v>
      </c>
      <c r="AE12" s="10">
        <f>Q45</f>
        <v>0</v>
      </c>
      <c r="AF12" s="10" t="s">
        <v>9</v>
      </c>
    </row>
    <row r="13" spans="1:32">
      <c r="A13" s="18"/>
      <c r="B13" s="24" t="str">
        <f>VLOOKUP($L$12,$Y$5:$Z$28,2,0)</f>
        <v>7a+</v>
      </c>
      <c r="C13" s="28"/>
      <c r="D13" s="24" t="str">
        <f>VLOOKUP($L$12,$Y$5:$Z$28,2,0)</f>
        <v>7a+</v>
      </c>
      <c r="E13" s="25"/>
      <c r="F13" s="24" t="str">
        <f>VLOOKUP($L$12,$Y$5:$Z$28,2,0)</f>
        <v>7a+</v>
      </c>
      <c r="G13" s="25"/>
      <c r="H13" s="24" t="str">
        <f>VLOOKUP($L$12,$Y$5:$Z$28,2,0)</f>
        <v>7a+</v>
      </c>
      <c r="I13" s="25"/>
      <c r="J13" s="24" t="str">
        <f>VLOOKUP($L$12,$Y$5:$Z$28,2,0)</f>
        <v>7a+</v>
      </c>
      <c r="K13" s="25"/>
      <c r="L13" s="24" t="str">
        <f>VLOOKUP($L$12,$Y$5:$Z$28,2,0)</f>
        <v>7a+</v>
      </c>
      <c r="M13" s="25"/>
      <c r="N13" s="24" t="str">
        <f>VLOOKUP($L$12,$Y$5:$Z$28,2,0)</f>
        <v>7a+</v>
      </c>
      <c r="O13" s="25"/>
      <c r="P13" s="24" t="str">
        <f>VLOOKUP($L$12,$Y$5:$Z$28,2,0)</f>
        <v>7a+</v>
      </c>
      <c r="Q13" s="25"/>
      <c r="R13" s="24" t="str">
        <f>VLOOKUP($L$12,$Y$5:$Z$28,2,0)</f>
        <v>7a+</v>
      </c>
      <c r="S13" s="25"/>
      <c r="T13" s="24" t="str">
        <f>VLOOKUP($L$12,$Y$5:$Z$28,2,0)</f>
        <v>7a+</v>
      </c>
      <c r="U13" s="25"/>
      <c r="V13" s="24" t="str">
        <f>VLOOKUP($L$12,$Y$5:$Z$28,2,0)</f>
        <v>7a+</v>
      </c>
      <c r="W13" s="25"/>
      <c r="X13" s="26"/>
      <c r="Y13" s="10" t="s">
        <v>31</v>
      </c>
      <c r="Z13" s="10" t="s">
        <v>29</v>
      </c>
      <c r="AA13" s="10" t="s">
        <v>32</v>
      </c>
      <c r="AB13" s="12">
        <f>G11</f>
        <v>0</v>
      </c>
      <c r="AC13" s="12">
        <f>G22</f>
        <v>0</v>
      </c>
      <c r="AD13" s="12">
        <f>G34</f>
        <v>0</v>
      </c>
      <c r="AE13" s="10">
        <f>G46</f>
        <v>0</v>
      </c>
      <c r="AF13" s="10" t="s">
        <v>33</v>
      </c>
    </row>
    <row r="14" spans="1:32">
      <c r="A14" s="1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26"/>
      <c r="Y14" s="10" t="s">
        <v>34</v>
      </c>
      <c r="Z14" s="10" t="s">
        <v>31</v>
      </c>
      <c r="AA14" s="10" t="s">
        <v>35</v>
      </c>
      <c r="AB14" s="12">
        <f>I11</f>
        <v>0</v>
      </c>
      <c r="AC14" s="12">
        <f>I22</f>
        <v>0</v>
      </c>
      <c r="AD14" s="12">
        <f>I34</f>
        <v>0</v>
      </c>
      <c r="AE14" s="10">
        <f>I46</f>
        <v>0</v>
      </c>
      <c r="AF14" s="10" t="s">
        <v>36</v>
      </c>
    </row>
    <row r="15" spans="1:32">
      <c r="A15" s="18"/>
      <c r="B15" s="90" t="s">
        <v>37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5"/>
      <c r="X15" s="26"/>
      <c r="Y15" s="10" t="s">
        <v>38</v>
      </c>
      <c r="Z15" s="10" t="s">
        <v>34</v>
      </c>
      <c r="AA15" s="10" t="s">
        <v>39</v>
      </c>
      <c r="AB15" s="12">
        <f>K11</f>
        <v>0</v>
      </c>
      <c r="AC15" s="12">
        <f>K22</f>
        <v>0</v>
      </c>
      <c r="AD15" s="12">
        <f>K34</f>
        <v>0</v>
      </c>
      <c r="AE15" s="10">
        <f>K46</f>
        <v>0</v>
      </c>
      <c r="AF15" s="10" t="s">
        <v>39</v>
      </c>
    </row>
    <row r="16" spans="1:32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3"/>
      <c r="Y16" s="10" t="s">
        <v>40</v>
      </c>
      <c r="Z16" s="10" t="s">
        <v>38</v>
      </c>
      <c r="AA16" s="10" t="s">
        <v>41</v>
      </c>
      <c r="AB16" s="12">
        <f>M11</f>
        <v>0</v>
      </c>
      <c r="AC16" s="12">
        <f>M22</f>
        <v>0</v>
      </c>
      <c r="AD16" s="12">
        <f>M34</f>
        <v>0</v>
      </c>
      <c r="AE16" s="10">
        <f>M46</f>
        <v>0</v>
      </c>
      <c r="AF16" s="10" t="s">
        <v>42</v>
      </c>
    </row>
    <row r="17" spans="1:32">
      <c r="A17" s="34"/>
      <c r="B17" s="91" t="s">
        <v>43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35"/>
      <c r="Y17" s="10" t="s">
        <v>44</v>
      </c>
      <c r="Z17" s="10" t="s">
        <v>40</v>
      </c>
      <c r="AA17" s="10" t="s">
        <v>45</v>
      </c>
      <c r="AB17" s="12">
        <f>O11</f>
        <v>0</v>
      </c>
      <c r="AC17" s="12">
        <f>O22</f>
        <v>0</v>
      </c>
      <c r="AD17" s="12">
        <f>O34</f>
        <v>0</v>
      </c>
      <c r="AE17" s="10">
        <f>O46</f>
        <v>0</v>
      </c>
      <c r="AF17" s="10" t="s">
        <v>30</v>
      </c>
    </row>
    <row r="18" spans="1:32">
      <c r="A18" s="1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26"/>
      <c r="Y18" s="10" t="s">
        <v>46</v>
      </c>
      <c r="Z18" s="10" t="s">
        <v>44</v>
      </c>
      <c r="AA18" s="10" t="s">
        <v>36</v>
      </c>
      <c r="AB18" s="12">
        <f>Q11</f>
        <v>0</v>
      </c>
      <c r="AC18" s="12">
        <f>Q22</f>
        <v>0</v>
      </c>
      <c r="AD18" s="12">
        <f>Q34</f>
        <v>0</v>
      </c>
      <c r="AE18" s="10">
        <f>Q46</f>
        <v>0</v>
      </c>
      <c r="AF18" s="10" t="s">
        <v>41</v>
      </c>
    </row>
    <row r="19" spans="1:32">
      <c r="A19" s="36" t="s">
        <v>47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37" t="s">
        <v>48</v>
      </c>
      <c r="M19" s="5"/>
      <c r="N19" s="5"/>
      <c r="O19" s="5"/>
      <c r="P19" s="5"/>
      <c r="Q19" s="5"/>
      <c r="R19" s="5"/>
      <c r="S19" s="22"/>
      <c r="T19" s="23">
        <f>COUNTIF(AC4:AC38,"🚀")/36</f>
        <v>0</v>
      </c>
      <c r="U19" s="5"/>
      <c r="V19" s="5"/>
      <c r="W19" s="5"/>
      <c r="X19" s="26"/>
      <c r="Y19" s="10" t="s">
        <v>49</v>
      </c>
      <c r="Z19" s="10" t="s">
        <v>46</v>
      </c>
      <c r="AA19" s="10" t="s">
        <v>42</v>
      </c>
      <c r="AB19" s="12">
        <f>S11</f>
        <v>0</v>
      </c>
      <c r="AC19" s="12">
        <f>S22</f>
        <v>0</v>
      </c>
      <c r="AD19" s="12">
        <f>S34</f>
        <v>0</v>
      </c>
      <c r="AE19" s="10">
        <f>S46</f>
        <v>0</v>
      </c>
      <c r="AF19" s="10" t="s">
        <v>26</v>
      </c>
    </row>
    <row r="20" spans="1:32">
      <c r="A20" s="36" t="s">
        <v>50</v>
      </c>
      <c r="B20" s="5"/>
      <c r="C20" s="5"/>
      <c r="D20" s="5"/>
      <c r="E20" s="5"/>
      <c r="F20" s="5"/>
      <c r="G20" s="5"/>
      <c r="H20" s="5"/>
      <c r="I20" s="5"/>
      <c r="J20" s="38" t="str">
        <f t="shared" ref="J20:J21" si="0">VLOOKUP($L$19,$Z$31:$AA$38,2,0)</f>
        <v>7a-7b</v>
      </c>
      <c r="K20" s="39"/>
      <c r="L20" s="38" t="str">
        <f t="shared" ref="L20:L21" si="1">VLOOKUP($L$19,$Z$31:$AA$38,2,0)</f>
        <v>7a-7b</v>
      </c>
      <c r="M20" s="39"/>
      <c r="N20" s="38" t="str">
        <f t="shared" ref="N20:N21" si="2">VLOOKUP($L$19,$Z$31:$AA$38,2,0)</f>
        <v>7a-7b</v>
      </c>
      <c r="O20" s="39"/>
      <c r="P20" s="5"/>
      <c r="Q20" s="5"/>
      <c r="R20" s="5"/>
      <c r="S20" s="22"/>
      <c r="T20" s="23">
        <f>1-T19</f>
        <v>1</v>
      </c>
      <c r="U20" s="5"/>
      <c r="V20" s="5"/>
      <c r="W20" s="5"/>
      <c r="X20" s="26"/>
      <c r="Y20" s="10" t="s">
        <v>51</v>
      </c>
      <c r="Z20" s="10" t="s">
        <v>49</v>
      </c>
      <c r="AA20" s="10" t="s">
        <v>52</v>
      </c>
      <c r="AB20" s="12">
        <f>E12</f>
        <v>0</v>
      </c>
      <c r="AC20" s="12">
        <f>E23</f>
        <v>0</v>
      </c>
      <c r="AD20" s="12">
        <f>E35</f>
        <v>0</v>
      </c>
      <c r="AE20" s="10">
        <f>E47</f>
        <v>0</v>
      </c>
    </row>
    <row r="21" spans="1:32" ht="15.75" customHeight="1">
      <c r="A21" s="36" t="s">
        <v>53</v>
      </c>
      <c r="B21" s="5"/>
      <c r="C21" s="5"/>
      <c r="D21" s="5"/>
      <c r="E21" s="5"/>
      <c r="F21" s="5"/>
      <c r="G21" s="5"/>
      <c r="H21" s="38" t="str">
        <f>VLOOKUP($L$19,$Z$31:$AA$38,2,0)</f>
        <v>7a-7b</v>
      </c>
      <c r="I21" s="39"/>
      <c r="J21" s="38" t="str">
        <f t="shared" si="0"/>
        <v>7a-7b</v>
      </c>
      <c r="K21" s="39"/>
      <c r="L21" s="38" t="str">
        <f t="shared" si="1"/>
        <v>7a-7b</v>
      </c>
      <c r="M21" s="39"/>
      <c r="N21" s="38" t="str">
        <f t="shared" si="2"/>
        <v>7a-7b</v>
      </c>
      <c r="O21" s="39"/>
      <c r="P21" s="38" t="str">
        <f>VLOOKUP($L$19,$Z$31:$AA$38,2,0)</f>
        <v>7a-7b</v>
      </c>
      <c r="Q21" s="39"/>
      <c r="R21" s="5"/>
      <c r="S21" s="5"/>
      <c r="T21" s="5"/>
      <c r="U21" s="5"/>
      <c r="V21" s="5"/>
      <c r="W21" s="5"/>
      <c r="X21" s="26"/>
      <c r="Y21" s="10" t="s">
        <v>54</v>
      </c>
      <c r="Z21" s="10" t="s">
        <v>51</v>
      </c>
      <c r="AA21" s="10" t="s">
        <v>33</v>
      </c>
      <c r="AB21" s="12">
        <f>G12</f>
        <v>0</v>
      </c>
      <c r="AC21" s="12">
        <f>G23</f>
        <v>0</v>
      </c>
      <c r="AD21" s="12">
        <f>G35</f>
        <v>0</v>
      </c>
      <c r="AE21" s="10">
        <f>G47</f>
        <v>0</v>
      </c>
    </row>
    <row r="22" spans="1:32" ht="15.75" customHeight="1">
      <c r="A22" s="36" t="s">
        <v>55</v>
      </c>
      <c r="B22" s="5"/>
      <c r="C22" s="5"/>
      <c r="D22" s="40"/>
      <c r="E22" s="40"/>
      <c r="F22" s="38" t="str">
        <f t="shared" ref="F22:F23" si="3">VLOOKUP($L$20,$Z$31:$AA$38,2,0)</f>
        <v>6c-7a</v>
      </c>
      <c r="G22" s="39"/>
      <c r="H22" s="38" t="str">
        <f t="shared" ref="H22:H23" si="4">VLOOKUP($L$20,$Z$31:$AA$38,2,0)</f>
        <v>6c-7a</v>
      </c>
      <c r="I22" s="39"/>
      <c r="J22" s="38" t="str">
        <f t="shared" ref="J22:J23" si="5">VLOOKUP($L$20,$Z$31:$AA$38,2,0)</f>
        <v>6c-7a</v>
      </c>
      <c r="K22" s="39"/>
      <c r="L22" s="38" t="str">
        <f t="shared" ref="L22:L23" si="6">VLOOKUP($L$20,$Z$31:$AA$38,2,0)</f>
        <v>6c-7a</v>
      </c>
      <c r="M22" s="39"/>
      <c r="N22" s="38" t="str">
        <f t="shared" ref="N22:N23" si="7">VLOOKUP($L$20,$Z$31:$AA$38,2,0)</f>
        <v>6c-7a</v>
      </c>
      <c r="O22" s="39"/>
      <c r="P22" s="38" t="str">
        <f t="shared" ref="P22:P23" si="8">VLOOKUP($L$20,$Z$31:$AA$38,2,0)</f>
        <v>6c-7a</v>
      </c>
      <c r="Q22" s="39"/>
      <c r="R22" s="38" t="str">
        <f t="shared" ref="R22:R23" si="9">VLOOKUP($L$20,$Z$31:$AA$38,2,0)</f>
        <v>6c-7a</v>
      </c>
      <c r="S22" s="39"/>
      <c r="T22" s="5"/>
      <c r="U22" s="5"/>
      <c r="V22" s="5"/>
      <c r="W22" s="5"/>
      <c r="X22" s="26"/>
      <c r="Y22" s="10" t="s">
        <v>56</v>
      </c>
      <c r="Z22" s="10" t="s">
        <v>54</v>
      </c>
      <c r="AA22" s="10" t="s">
        <v>57</v>
      </c>
      <c r="AB22" s="12">
        <f>I12</f>
        <v>0</v>
      </c>
      <c r="AC22" s="12">
        <f>I23</f>
        <v>0</v>
      </c>
      <c r="AD22" s="12">
        <f>I35</f>
        <v>0</v>
      </c>
      <c r="AE22" s="10">
        <f>I47</f>
        <v>0</v>
      </c>
    </row>
    <row r="23" spans="1:32" ht="15.75" customHeight="1">
      <c r="A23" s="36" t="s">
        <v>58</v>
      </c>
      <c r="B23" s="5"/>
      <c r="C23" s="5"/>
      <c r="D23" s="38" t="str">
        <f>VLOOKUP($L$20,$Z$31:$AA$38,2,0)</f>
        <v>6c-7a</v>
      </c>
      <c r="E23" s="41"/>
      <c r="F23" s="38" t="str">
        <f t="shared" si="3"/>
        <v>6c-7a</v>
      </c>
      <c r="G23" s="39"/>
      <c r="H23" s="38" t="str">
        <f t="shared" si="4"/>
        <v>6c-7a</v>
      </c>
      <c r="I23" s="39"/>
      <c r="J23" s="38" t="str">
        <f t="shared" si="5"/>
        <v>6c-7a</v>
      </c>
      <c r="K23" s="39"/>
      <c r="L23" s="38" t="str">
        <f t="shared" si="6"/>
        <v>6c-7a</v>
      </c>
      <c r="M23" s="39"/>
      <c r="N23" s="38" t="str">
        <f t="shared" si="7"/>
        <v>6c-7a</v>
      </c>
      <c r="O23" s="39"/>
      <c r="P23" s="38" t="str">
        <f t="shared" si="8"/>
        <v>6c-7a</v>
      </c>
      <c r="Q23" s="39"/>
      <c r="R23" s="38" t="str">
        <f t="shared" si="9"/>
        <v>6c-7a</v>
      </c>
      <c r="S23" s="39"/>
      <c r="T23" s="38" t="str">
        <f>VLOOKUP($L$20,$Z$31:$AA$38,2,0)</f>
        <v>6c-7a</v>
      </c>
      <c r="U23" s="39"/>
      <c r="V23" s="5"/>
      <c r="W23" s="5"/>
      <c r="X23" s="26"/>
      <c r="Y23" s="10" t="s">
        <v>19</v>
      </c>
      <c r="Z23" s="10" t="s">
        <v>56</v>
      </c>
      <c r="AA23" s="10" t="s">
        <v>22</v>
      </c>
      <c r="AB23" s="12">
        <f>K12</f>
        <v>0</v>
      </c>
      <c r="AC23" s="12">
        <f>K23</f>
        <v>0</v>
      </c>
      <c r="AD23" s="12">
        <f>K35</f>
        <v>0</v>
      </c>
      <c r="AE23" s="10">
        <f>K47</f>
        <v>0</v>
      </c>
    </row>
    <row r="24" spans="1:32" ht="15.75" customHeight="1">
      <c r="A24" s="36" t="s">
        <v>59</v>
      </c>
      <c r="B24" s="38" t="str">
        <f>VLOOKUP($L$22,$Z$31:$AA$38,2,0)</f>
        <v>6b-6c</v>
      </c>
      <c r="C24" s="39"/>
      <c r="D24" s="38" t="str">
        <f>VLOOKUP($L$22,$Z$31:$AA$38,2,0)</f>
        <v>6b-6c</v>
      </c>
      <c r="E24" s="39"/>
      <c r="F24" s="38" t="str">
        <f>VLOOKUP($L$22,$Z$31:$AA$38,2,0)</f>
        <v>6b-6c</v>
      </c>
      <c r="G24" s="39"/>
      <c r="H24" s="38" t="str">
        <f>VLOOKUP($L$22,$Z$31:$AA$38,2,0)</f>
        <v>6b-6c</v>
      </c>
      <c r="I24" s="39"/>
      <c r="J24" s="38" t="str">
        <f>VLOOKUP($L$22,$Z$31:$AA$38,2,0)</f>
        <v>6b-6c</v>
      </c>
      <c r="K24" s="39"/>
      <c r="L24" s="38" t="str">
        <f>VLOOKUP($L$22,$Z$31:$AA$38,2,0)</f>
        <v>6b-6c</v>
      </c>
      <c r="M24" s="39"/>
      <c r="N24" s="38" t="str">
        <f>VLOOKUP($L$22,$Z$31:$AA$38,2,0)</f>
        <v>6b-6c</v>
      </c>
      <c r="O24" s="39"/>
      <c r="P24" s="38" t="str">
        <f>VLOOKUP($L$22,$Z$31:$AA$38,2,0)</f>
        <v>6b-6c</v>
      </c>
      <c r="Q24" s="39"/>
      <c r="R24" s="38" t="str">
        <f>VLOOKUP($L$22,$Z$31:$AA$38,2,0)</f>
        <v>6b-6c</v>
      </c>
      <c r="S24" s="39"/>
      <c r="T24" s="38" t="str">
        <f>VLOOKUP($L$22,$Z$31:$AA$38,2,0)</f>
        <v>6b-6c</v>
      </c>
      <c r="U24" s="39"/>
      <c r="V24" s="38" t="str">
        <f>VLOOKUP($L$22,$Z$31:$AA$38,2,0)</f>
        <v>6b-6c</v>
      </c>
      <c r="W24" s="39"/>
      <c r="X24" s="26"/>
      <c r="Y24" s="10" t="s">
        <v>60</v>
      </c>
      <c r="Z24" s="10" t="s">
        <v>19</v>
      </c>
      <c r="AB24" s="12">
        <f>M12</f>
        <v>0</v>
      </c>
      <c r="AC24" s="12">
        <f>M23</f>
        <v>0</v>
      </c>
      <c r="AD24" s="12">
        <f>M35</f>
        <v>0</v>
      </c>
      <c r="AE24" s="10">
        <f>M47</f>
        <v>0</v>
      </c>
    </row>
    <row r="25" spans="1:32" ht="15.75" customHeight="1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26"/>
      <c r="Y25" s="10" t="s">
        <v>61</v>
      </c>
      <c r="Z25" s="10" t="s">
        <v>60</v>
      </c>
      <c r="AB25" s="12">
        <f>O12</f>
        <v>0</v>
      </c>
      <c r="AC25" s="12">
        <f>O23</f>
        <v>0</v>
      </c>
      <c r="AD25" s="12">
        <f>O35</f>
        <v>0</v>
      </c>
      <c r="AE25" s="10">
        <f>O47</f>
        <v>0</v>
      </c>
    </row>
    <row r="26" spans="1:32" ht="15" customHeight="1">
      <c r="A26" s="18"/>
      <c r="B26" s="96" t="s">
        <v>62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8"/>
      <c r="O26" s="5"/>
      <c r="P26" s="5" t="s">
        <v>63</v>
      </c>
      <c r="Q26" s="5"/>
      <c r="R26" s="84" t="s">
        <v>64</v>
      </c>
      <c r="S26" s="88"/>
      <c r="T26" s="88"/>
      <c r="U26" s="88"/>
      <c r="V26" s="88"/>
      <c r="W26" s="85"/>
      <c r="X26" s="26"/>
      <c r="Y26" s="10" t="s">
        <v>65</v>
      </c>
      <c r="Z26" s="10" t="s">
        <v>61</v>
      </c>
      <c r="AB26" s="12">
        <f>Q12</f>
        <v>0</v>
      </c>
      <c r="AC26" s="12">
        <f>Q23</f>
        <v>0</v>
      </c>
      <c r="AD26" s="12">
        <f>Q35</f>
        <v>0</v>
      </c>
      <c r="AE26" s="10">
        <f>Q47</f>
        <v>0</v>
      </c>
    </row>
    <row r="27" spans="1:32" ht="15.75" customHeight="1">
      <c r="A27" s="18"/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  <c r="O27" s="5"/>
      <c r="P27" s="86" t="s">
        <v>9</v>
      </c>
      <c r="Q27" s="87"/>
      <c r="R27" s="87"/>
      <c r="S27" s="87"/>
      <c r="T27" s="87"/>
      <c r="U27" s="87"/>
      <c r="V27" s="87"/>
      <c r="W27" s="87"/>
      <c r="X27" s="26"/>
      <c r="AB27" s="12">
        <f>S12</f>
        <v>0</v>
      </c>
      <c r="AC27" s="12">
        <f>S23</f>
        <v>0</v>
      </c>
      <c r="AD27" s="12">
        <f>S35</f>
        <v>0</v>
      </c>
      <c r="AE27" s="10">
        <f>S47</f>
        <v>0</v>
      </c>
    </row>
    <row r="28" spans="1:32" ht="15.75" customHeight="1">
      <c r="A28" s="4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3"/>
      <c r="Z28" s="10" t="s">
        <v>65</v>
      </c>
      <c r="AB28" s="12">
        <f>U12</f>
        <v>0</v>
      </c>
      <c r="AC28" s="12">
        <f>U23</f>
        <v>0</v>
      </c>
      <c r="AD28" s="12">
        <f>U35</f>
        <v>0</v>
      </c>
      <c r="AE28" s="10">
        <f>U47</f>
        <v>0</v>
      </c>
    </row>
    <row r="29" spans="1:32" ht="15.75" customHeight="1">
      <c r="A29" s="43"/>
      <c r="B29" s="102" t="s">
        <v>66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44"/>
      <c r="AB29" s="12">
        <f>C13</f>
        <v>0</v>
      </c>
      <c r="AC29" s="12">
        <f>C24</f>
        <v>0</v>
      </c>
      <c r="AD29" s="12">
        <f>C36</f>
        <v>0</v>
      </c>
      <c r="AE29" s="10">
        <f>C48</f>
        <v>0</v>
      </c>
    </row>
    <row r="30" spans="1:32" ht="15.75" customHeight="1">
      <c r="A30" s="18"/>
      <c r="B30" s="8"/>
      <c r="C30" s="8"/>
      <c r="D30" s="8"/>
      <c r="E30" s="8"/>
      <c r="F30" s="8"/>
      <c r="G30" s="8"/>
      <c r="H30" s="8"/>
      <c r="I30" s="8"/>
      <c r="J30" s="8"/>
      <c r="K30" s="8"/>
      <c r="L30" s="94" t="s">
        <v>67</v>
      </c>
      <c r="M30" s="95"/>
      <c r="N30" s="8"/>
      <c r="O30" s="8"/>
      <c r="P30" s="8"/>
      <c r="Q30" s="8"/>
      <c r="R30" s="8"/>
      <c r="S30" s="8"/>
      <c r="T30" s="8"/>
      <c r="U30" s="8"/>
      <c r="V30" s="8"/>
      <c r="W30" s="8"/>
      <c r="X30" s="26"/>
      <c r="Y30" s="10" t="s">
        <v>68</v>
      </c>
      <c r="AB30" s="12">
        <f>E13</f>
        <v>0</v>
      </c>
      <c r="AC30" s="12">
        <f>E24</f>
        <v>0</v>
      </c>
      <c r="AD30" s="12">
        <f>E36</f>
        <v>0</v>
      </c>
      <c r="AE30" s="10">
        <f>E48</f>
        <v>0</v>
      </c>
    </row>
    <row r="31" spans="1:32" ht="15.75" customHeight="1">
      <c r="A31" s="18"/>
      <c r="B31" s="8"/>
      <c r="C31" s="8"/>
      <c r="D31" s="8" t="s">
        <v>69</v>
      </c>
      <c r="E31" s="8"/>
      <c r="F31" s="8"/>
      <c r="G31" s="45" t="s">
        <v>69</v>
      </c>
      <c r="H31" s="8"/>
      <c r="I31" s="8"/>
      <c r="J31" s="94"/>
      <c r="K31" s="95"/>
      <c r="L31" s="46" t="str">
        <f>L8</f>
        <v>8a</v>
      </c>
      <c r="M31" s="47"/>
      <c r="N31" s="94"/>
      <c r="O31" s="95"/>
      <c r="P31" s="8"/>
      <c r="Q31" s="48" t="s">
        <v>70</v>
      </c>
      <c r="R31" s="8"/>
      <c r="S31" s="22"/>
      <c r="T31" s="23">
        <f>COUNTIF(AD4:AD39,"🚀")/36</f>
        <v>0</v>
      </c>
      <c r="U31" s="8"/>
      <c r="V31" s="8"/>
      <c r="W31" s="8"/>
      <c r="X31" s="26"/>
      <c r="Y31" s="10" t="s">
        <v>71</v>
      </c>
      <c r="Z31" s="49" t="s">
        <v>72</v>
      </c>
      <c r="AA31" s="49" t="s">
        <v>72</v>
      </c>
      <c r="AB31" s="12">
        <f>G13</f>
        <v>0</v>
      </c>
      <c r="AC31" s="12">
        <f>G24</f>
        <v>0</v>
      </c>
      <c r="AD31" s="12">
        <f>G36</f>
        <v>0</v>
      </c>
      <c r="AE31" s="10">
        <f>G48</f>
        <v>0</v>
      </c>
    </row>
    <row r="32" spans="1:32" ht="15.75" customHeight="1">
      <c r="A32" s="18"/>
      <c r="B32" s="8"/>
      <c r="C32" s="8"/>
      <c r="D32" s="8"/>
      <c r="E32" s="8"/>
      <c r="F32" s="8"/>
      <c r="G32" s="8"/>
      <c r="H32" s="94" t="s">
        <v>73</v>
      </c>
      <c r="I32" s="95"/>
      <c r="J32" s="24" t="str">
        <f>VLOOKUP($L$8,$Y$5:$Z$28,2,0)</f>
        <v>7c+</v>
      </c>
      <c r="K32" s="25"/>
      <c r="L32" s="50" t="str">
        <f>VLOOKUP($L$8,$Y$5:$Z$28,2,0)</f>
        <v>7c+</v>
      </c>
      <c r="M32" s="51"/>
      <c r="N32" s="29" t="str">
        <f>VLOOKUP($L$8,$Y$5:$Z$28,2,0)</f>
        <v>7c+</v>
      </c>
      <c r="O32" s="21"/>
      <c r="P32" s="94" t="s">
        <v>73</v>
      </c>
      <c r="Q32" s="95"/>
      <c r="R32" s="8"/>
      <c r="S32" s="22"/>
      <c r="T32" s="23">
        <f>1-T31</f>
        <v>1</v>
      </c>
      <c r="U32" s="8"/>
      <c r="V32" s="8"/>
      <c r="W32" s="8"/>
      <c r="X32" s="26"/>
      <c r="Y32" s="52" t="s">
        <v>74</v>
      </c>
      <c r="Z32" s="10" t="s">
        <v>75</v>
      </c>
      <c r="AA32" s="49" t="s">
        <v>72</v>
      </c>
      <c r="AB32" s="12">
        <f>I13</f>
        <v>0</v>
      </c>
      <c r="AC32" s="12">
        <f>I24</f>
        <v>0</v>
      </c>
      <c r="AD32" s="12">
        <f>I36</f>
        <v>0</v>
      </c>
      <c r="AE32" s="10">
        <f>I48</f>
        <v>0</v>
      </c>
    </row>
    <row r="33" spans="1:31" ht="15.75" customHeight="1">
      <c r="A33" s="18"/>
      <c r="B33" s="8"/>
      <c r="C33" s="8"/>
      <c r="D33" s="8"/>
      <c r="E33" s="8"/>
      <c r="F33" s="94" t="s">
        <v>76</v>
      </c>
      <c r="G33" s="95"/>
      <c r="H33" s="24" t="str">
        <f>VLOOKUP($L$9,$Y$5:$Z$28,2,0)</f>
        <v>7c</v>
      </c>
      <c r="I33" s="25"/>
      <c r="J33" s="24" t="str">
        <f>VLOOKUP($L$9,$Y$5:$Z$28,2,0)</f>
        <v>7c</v>
      </c>
      <c r="K33" s="25"/>
      <c r="L33" s="53" t="str">
        <f>VLOOKUP($L$9,$Y$5:$Z$28,2,0)</f>
        <v>7c</v>
      </c>
      <c r="M33" s="47"/>
      <c r="N33" s="30" t="str">
        <f>VLOOKUP($L$9,$Y$5:$Z$28,2,0)</f>
        <v>7c</v>
      </c>
      <c r="O33" s="21"/>
      <c r="P33" s="29" t="str">
        <f>VLOOKUP($L$9,$Y$5:$Z$28,2,0)</f>
        <v>7c</v>
      </c>
      <c r="Q33" s="21"/>
      <c r="R33" s="94" t="s">
        <v>76</v>
      </c>
      <c r="S33" s="95"/>
      <c r="T33" s="8"/>
      <c r="U33" s="8"/>
      <c r="V33" s="8"/>
      <c r="W33" s="8"/>
      <c r="X33" s="26"/>
      <c r="Y33" s="54" t="s">
        <v>77</v>
      </c>
      <c r="Z33" s="10" t="s">
        <v>78</v>
      </c>
      <c r="AA33" s="10" t="s">
        <v>75</v>
      </c>
      <c r="AB33" s="12">
        <f>K13</f>
        <v>0</v>
      </c>
      <c r="AC33" s="12">
        <f>K24</f>
        <v>0</v>
      </c>
      <c r="AD33" s="12">
        <f>K36</f>
        <v>0</v>
      </c>
      <c r="AE33" s="10">
        <f>K48</f>
        <v>0</v>
      </c>
    </row>
    <row r="34" spans="1:31" ht="15.75" customHeight="1">
      <c r="A34" s="18"/>
      <c r="B34" s="8"/>
      <c r="C34" s="8"/>
      <c r="D34" s="94" t="s">
        <v>79</v>
      </c>
      <c r="E34" s="95"/>
      <c r="F34" s="24" t="str">
        <f>VLOOKUP($L$10,$Y$5:$Z$28,2,0)</f>
        <v>7b+</v>
      </c>
      <c r="G34" s="25"/>
      <c r="H34" s="24" t="str">
        <f>VLOOKUP($L$10,$Y$5:$Z$28,2,0)</f>
        <v>7b+</v>
      </c>
      <c r="I34" s="25"/>
      <c r="J34" s="24" t="str">
        <f>VLOOKUP($L$10,$Y$5:$Z$28,2,0)</f>
        <v>7b+</v>
      </c>
      <c r="K34" s="25"/>
      <c r="L34" s="50" t="str">
        <f>VLOOKUP($L$10,$Y$5:$Z$28,2,0)</f>
        <v>7b+</v>
      </c>
      <c r="M34" s="51"/>
      <c r="N34" s="30" t="str">
        <f>VLOOKUP($L$10,$Y$5:$Z$28,2,0)</f>
        <v>7b+</v>
      </c>
      <c r="O34" s="21"/>
      <c r="P34" s="30" t="str">
        <f>VLOOKUP($L$10,$Y$5:$Z$28,2,0)</f>
        <v>7b+</v>
      </c>
      <c r="Q34" s="21"/>
      <c r="R34" s="29" t="str">
        <f>VLOOKUP($L$10,$Y$5:$Z$28,2,0)</f>
        <v>7b+</v>
      </c>
      <c r="S34" s="21"/>
      <c r="T34" s="94" t="s">
        <v>79</v>
      </c>
      <c r="U34" s="95"/>
      <c r="V34" s="8"/>
      <c r="W34" s="8"/>
      <c r="X34" s="26"/>
      <c r="Y34" s="55" t="s">
        <v>80</v>
      </c>
      <c r="Z34" s="10" t="s">
        <v>81</v>
      </c>
      <c r="AA34" s="10" t="s">
        <v>78</v>
      </c>
      <c r="AB34" s="12">
        <f>M13</f>
        <v>0</v>
      </c>
      <c r="AC34" s="12">
        <f>M24</f>
        <v>0</v>
      </c>
      <c r="AD34" s="12">
        <f>M36</f>
        <v>0</v>
      </c>
      <c r="AE34" s="10">
        <f>M48</f>
        <v>0</v>
      </c>
    </row>
    <row r="35" spans="1:31" ht="15.75" customHeight="1">
      <c r="A35" s="18"/>
      <c r="B35" s="94" t="s">
        <v>82</v>
      </c>
      <c r="C35" s="95"/>
      <c r="D35" s="24" t="str">
        <f>VLOOKUP($L$11,$Y$5:$Z$28,2,0)</f>
        <v>7b</v>
      </c>
      <c r="E35" s="25"/>
      <c r="F35" s="24" t="str">
        <f>VLOOKUP($L$11,$Y$5:$Z$28,2,0)</f>
        <v>7b</v>
      </c>
      <c r="G35" s="25"/>
      <c r="H35" s="24" t="str">
        <f>VLOOKUP($L$11,$Y$5:$Z$28,2,0)</f>
        <v>7b</v>
      </c>
      <c r="I35" s="25"/>
      <c r="J35" s="24" t="str">
        <f>VLOOKUP($L$11,$Y$5:$Z$28,2,0)</f>
        <v>7b</v>
      </c>
      <c r="K35" s="25"/>
      <c r="L35" s="56" t="str">
        <f>VLOOKUP($L$11,$Y$5:$Z$28,2,0)</f>
        <v>7b</v>
      </c>
      <c r="M35" s="47"/>
      <c r="N35" s="30" t="str">
        <f>VLOOKUP($L$11,$Y$5:$Z$28,2,0)</f>
        <v>7b</v>
      </c>
      <c r="O35" s="21"/>
      <c r="P35" s="27" t="str">
        <f>VLOOKUP($L$11,$Y$5:$Z$28,2,0)</f>
        <v>7b</v>
      </c>
      <c r="Q35" s="21"/>
      <c r="R35" s="27" t="str">
        <f>VLOOKUP($L$11,$Y$5:$Z$28,2,0)</f>
        <v>7b</v>
      </c>
      <c r="S35" s="21"/>
      <c r="T35" s="29" t="str">
        <f>VLOOKUP($L$11,$Y$5:$Z$28,2,0)</f>
        <v>7b</v>
      </c>
      <c r="U35" s="57"/>
      <c r="V35" s="94" t="s">
        <v>82</v>
      </c>
      <c r="W35" s="95"/>
      <c r="X35" s="26"/>
      <c r="Y35" s="58" t="s">
        <v>83</v>
      </c>
      <c r="Z35" s="10" t="s">
        <v>84</v>
      </c>
      <c r="AA35" s="10" t="s">
        <v>81</v>
      </c>
      <c r="AB35" s="12">
        <f>O13</f>
        <v>0</v>
      </c>
      <c r="AC35" s="12">
        <f>O24</f>
        <v>0</v>
      </c>
      <c r="AD35" s="12">
        <f>O36</f>
        <v>0</v>
      </c>
      <c r="AE35" s="10">
        <f>O48</f>
        <v>0</v>
      </c>
    </row>
    <row r="36" spans="1:31" ht="15.75" customHeight="1">
      <c r="A36" s="18" t="s">
        <v>85</v>
      </c>
      <c r="B36" s="24" t="str">
        <f>VLOOKUP($L$12,$Y$5:$Z$28,2,0)</f>
        <v>7a+</v>
      </c>
      <c r="C36" s="25"/>
      <c r="D36" s="24" t="str">
        <f>VLOOKUP($L$12,$Y$5:$Z$28,2,0)</f>
        <v>7a+</v>
      </c>
      <c r="E36" s="25"/>
      <c r="F36" s="24" t="str">
        <f>VLOOKUP($L$12,$Y$5:$Z$28,2,0)</f>
        <v>7a+</v>
      </c>
      <c r="G36" s="25"/>
      <c r="H36" s="24" t="str">
        <f>VLOOKUP($L$12,$Y$5:$Z$28,2,0)</f>
        <v>7a+</v>
      </c>
      <c r="I36" s="25"/>
      <c r="J36" s="24" t="str">
        <f>VLOOKUP($L$12,$Y$5:$Z$28,2,0)</f>
        <v>7a+</v>
      </c>
      <c r="K36" s="25"/>
      <c r="L36" s="50" t="str">
        <f>VLOOKUP($L$12,$Y$5:$Z$28,2,0)</f>
        <v>7a+</v>
      </c>
      <c r="M36" s="51"/>
      <c r="N36" s="30" t="str">
        <f>VLOOKUP($L$12,$Y$5:$Z$28,2,0)</f>
        <v>7a+</v>
      </c>
      <c r="O36" s="57"/>
      <c r="P36" s="29" t="str">
        <f>VLOOKUP($L$12,$Y$5:$Z$28,2,0)</f>
        <v>7a+</v>
      </c>
      <c r="Q36" s="57"/>
      <c r="R36" s="29" t="str">
        <f>VLOOKUP($L$12,$Y$5:$Z$28,2,0)</f>
        <v>7a+</v>
      </c>
      <c r="S36" s="57"/>
      <c r="T36" s="29" t="str">
        <f>VLOOKUP($L$12,$Y$5:$Z$28,2,0)</f>
        <v>7a+</v>
      </c>
      <c r="U36" s="57"/>
      <c r="V36" s="29" t="str">
        <f>VLOOKUP($L$12,$Y$5:$Z$28,2,0)</f>
        <v>7a+</v>
      </c>
      <c r="W36" s="57"/>
      <c r="X36" s="26" t="s">
        <v>85</v>
      </c>
      <c r="Y36" s="59" t="s">
        <v>86</v>
      </c>
      <c r="Z36" s="10" t="s">
        <v>87</v>
      </c>
      <c r="AA36" s="10" t="s">
        <v>84</v>
      </c>
      <c r="AB36" s="12">
        <f>Q13</f>
        <v>0</v>
      </c>
      <c r="AC36" s="12">
        <f>Q24</f>
        <v>0</v>
      </c>
      <c r="AD36" s="12">
        <f>Q36</f>
        <v>0</v>
      </c>
      <c r="AE36" s="10">
        <f>Q48</f>
        <v>0</v>
      </c>
    </row>
    <row r="37" spans="1:31" ht="15.75" customHeight="1">
      <c r="A37" s="1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6"/>
      <c r="Y37" s="60" t="s">
        <v>88</v>
      </c>
      <c r="Z37" s="10" t="s">
        <v>48</v>
      </c>
      <c r="AA37" s="10" t="s">
        <v>87</v>
      </c>
      <c r="AB37" s="12">
        <f>S13</f>
        <v>0</v>
      </c>
      <c r="AC37" s="12">
        <f>S24</f>
        <v>0</v>
      </c>
      <c r="AD37" s="12">
        <f>S36</f>
        <v>0</v>
      </c>
      <c r="AE37" s="10">
        <f>S48</f>
        <v>0</v>
      </c>
    </row>
    <row r="38" spans="1:31" ht="15.75" customHeight="1">
      <c r="A38" s="18"/>
      <c r="B38" s="96" t="s">
        <v>89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8"/>
      <c r="X38" s="26"/>
      <c r="AA38" s="10" t="s">
        <v>48</v>
      </c>
      <c r="AB38" s="12">
        <f>U13</f>
        <v>0</v>
      </c>
      <c r="AC38" s="12">
        <f>U24</f>
        <v>0</v>
      </c>
      <c r="AD38" s="12">
        <f>U36</f>
        <v>0</v>
      </c>
      <c r="AE38" s="10">
        <f>U48</f>
        <v>0</v>
      </c>
    </row>
    <row r="39" spans="1:31" ht="15.75" customHeight="1">
      <c r="A39" s="18"/>
      <c r="B39" s="99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1"/>
      <c r="X39" s="26"/>
      <c r="AB39" s="12">
        <f>W13</f>
        <v>0</v>
      </c>
      <c r="AC39" s="12">
        <f>W24</f>
        <v>0</v>
      </c>
      <c r="AD39" s="12">
        <f>W36</f>
        <v>0</v>
      </c>
      <c r="AE39" s="10">
        <f>W48</f>
        <v>0</v>
      </c>
    </row>
    <row r="40" spans="1:31" ht="15.75" customHeight="1">
      <c r="A40" s="4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3"/>
    </row>
    <row r="41" spans="1:31" ht="15.75" customHeight="1">
      <c r="A41" s="61"/>
      <c r="B41" s="103" t="s">
        <v>90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62"/>
    </row>
    <row r="42" spans="1:31" ht="15.75" customHeight="1">
      <c r="A42" s="18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31" ht="15.75" customHeight="1">
      <c r="A43" s="63" t="s">
        <v>91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37" t="s">
        <v>87</v>
      </c>
      <c r="M43" s="5"/>
      <c r="N43" s="5" t="s">
        <v>92</v>
      </c>
      <c r="O43" s="5"/>
      <c r="P43" s="5"/>
      <c r="Q43" s="5"/>
      <c r="R43" s="5"/>
      <c r="S43" s="22"/>
      <c r="T43" s="23">
        <f>COUNTIF(AE4:AE39,"🚀")/36</f>
        <v>0</v>
      </c>
      <c r="U43" s="5"/>
      <c r="V43" s="5"/>
      <c r="W43" s="5"/>
      <c r="X43" s="19"/>
    </row>
    <row r="44" spans="1:31" ht="15.75" customHeight="1">
      <c r="A44" s="63" t="s">
        <v>91</v>
      </c>
      <c r="B44" s="5"/>
      <c r="C44" s="5"/>
      <c r="D44" s="5"/>
      <c r="E44" s="5"/>
      <c r="F44" s="5"/>
      <c r="G44" s="5"/>
      <c r="H44" s="5"/>
      <c r="I44" s="5"/>
      <c r="J44" s="38" t="str">
        <f t="shared" ref="J44:J45" si="10">VLOOKUP($L$19,$Z$31:$AA$38,2,0)</f>
        <v>7a-7b</v>
      </c>
      <c r="K44" s="39"/>
      <c r="L44" s="38" t="str">
        <f t="shared" ref="L44:L45" si="11">VLOOKUP($L$19,$Z$31:$AA$38,2,0)</f>
        <v>7a-7b</v>
      </c>
      <c r="M44" s="39"/>
      <c r="N44" s="38" t="str">
        <f t="shared" ref="N44:N45" si="12">VLOOKUP($L$19,$Z$31:$AA$38,2,0)</f>
        <v>7a-7b</v>
      </c>
      <c r="O44" s="39"/>
      <c r="P44" s="5" t="s">
        <v>93</v>
      </c>
      <c r="Q44" s="5"/>
      <c r="R44" s="5"/>
      <c r="S44" s="22"/>
      <c r="T44" s="23">
        <f>1-T43</f>
        <v>1</v>
      </c>
      <c r="U44" s="5"/>
      <c r="V44" s="5"/>
      <c r="W44" s="5"/>
      <c r="X44" s="19"/>
    </row>
    <row r="45" spans="1:31" ht="15.75" customHeight="1">
      <c r="A45" s="64"/>
      <c r="B45" s="65"/>
      <c r="C45" s="65"/>
      <c r="D45" s="65"/>
      <c r="E45" s="65"/>
      <c r="F45" s="65"/>
      <c r="G45" s="65"/>
      <c r="H45" s="66" t="str">
        <f>VLOOKUP($L$19,$Z$31:$AA$38,2,0)</f>
        <v>7a-7b</v>
      </c>
      <c r="I45" s="67"/>
      <c r="J45" s="66" t="str">
        <f t="shared" si="10"/>
        <v>7a-7b</v>
      </c>
      <c r="K45" s="67"/>
      <c r="L45" s="66" t="str">
        <f t="shared" si="11"/>
        <v>7a-7b</v>
      </c>
      <c r="M45" s="67"/>
      <c r="N45" s="66" t="str">
        <f t="shared" si="12"/>
        <v>7a-7b</v>
      </c>
      <c r="O45" s="67"/>
      <c r="P45" s="66" t="str">
        <f>VLOOKUP($L$19,$Z$31:$AA$38,2,0)</f>
        <v>7a-7b</v>
      </c>
      <c r="Q45" s="67"/>
      <c r="R45" s="65" t="s">
        <v>94</v>
      </c>
      <c r="S45" s="65"/>
      <c r="T45" s="5"/>
      <c r="U45" s="5"/>
      <c r="V45" s="5"/>
      <c r="W45" s="5"/>
      <c r="X45" s="19"/>
    </row>
    <row r="46" spans="1:31" ht="15.75" customHeight="1">
      <c r="A46" s="63"/>
      <c r="B46" s="5"/>
      <c r="C46" s="5"/>
      <c r="D46" s="40"/>
      <c r="E46" s="40"/>
      <c r="F46" s="68" t="str">
        <f t="shared" ref="F46:F47" si="13">VLOOKUP($L$20,$Z$31:$AA$38,2,0)</f>
        <v>6c-7a</v>
      </c>
      <c r="G46" s="69"/>
      <c r="H46" s="68" t="str">
        <f t="shared" ref="H46:H47" si="14">VLOOKUP($L$20,$Z$31:$AA$38,2,0)</f>
        <v>6c-7a</v>
      </c>
      <c r="I46" s="69"/>
      <c r="J46" s="68" t="str">
        <f t="shared" ref="J46:J47" si="15">VLOOKUP($L$20,$Z$31:$AA$38,2,0)</f>
        <v>6c-7a</v>
      </c>
      <c r="K46" s="69"/>
      <c r="L46" s="68" t="str">
        <f t="shared" ref="L46:L47" si="16">VLOOKUP($L$20,$Z$31:$AA$38,2,0)</f>
        <v>6c-7a</v>
      </c>
      <c r="M46" s="69"/>
      <c r="N46" s="68" t="str">
        <f t="shared" ref="N46:N47" si="17">VLOOKUP($L$20,$Z$31:$AA$38,2,0)</f>
        <v>6c-7a</v>
      </c>
      <c r="O46" s="69"/>
      <c r="P46" s="68" t="str">
        <f t="shared" ref="P46:P47" si="18">VLOOKUP($L$20,$Z$31:$AA$38,2,0)</f>
        <v>6c-7a</v>
      </c>
      <c r="Q46" s="69"/>
      <c r="R46" s="68" t="str">
        <f t="shared" ref="R46:R47" si="19">VLOOKUP($L$20,$Z$31:$AA$38,2,0)</f>
        <v>6c-7a</v>
      </c>
      <c r="S46" s="69"/>
      <c r="T46" s="5"/>
      <c r="U46" s="5"/>
      <c r="V46" s="5"/>
      <c r="W46" s="5"/>
      <c r="X46" s="19"/>
    </row>
    <row r="47" spans="1:31" ht="15.75" customHeight="1">
      <c r="A47" s="63" t="s">
        <v>95</v>
      </c>
      <c r="B47" s="5"/>
      <c r="C47" s="5"/>
      <c r="D47" s="38" t="str">
        <f>VLOOKUP($L$20,$Z$31:$AA$38,2,0)</f>
        <v>6c-7a</v>
      </c>
      <c r="E47" s="39"/>
      <c r="F47" s="38" t="str">
        <f t="shared" si="13"/>
        <v>6c-7a</v>
      </c>
      <c r="G47" s="39"/>
      <c r="H47" s="38" t="str">
        <f t="shared" si="14"/>
        <v>6c-7a</v>
      </c>
      <c r="I47" s="39"/>
      <c r="J47" s="38" t="str">
        <f t="shared" si="15"/>
        <v>6c-7a</v>
      </c>
      <c r="K47" s="39"/>
      <c r="L47" s="38" t="str">
        <f t="shared" si="16"/>
        <v>6c-7a</v>
      </c>
      <c r="M47" s="39"/>
      <c r="N47" s="38" t="str">
        <f t="shared" si="17"/>
        <v>6c-7a</v>
      </c>
      <c r="O47" s="39"/>
      <c r="P47" s="38" t="str">
        <f t="shared" si="18"/>
        <v>6c-7a</v>
      </c>
      <c r="Q47" s="39"/>
      <c r="R47" s="38" t="str">
        <f t="shared" si="19"/>
        <v>6c-7a</v>
      </c>
      <c r="S47" s="39"/>
      <c r="T47" s="38" t="str">
        <f>VLOOKUP($L$20,$Z$31:$AA$38,2,0)</f>
        <v>6c-7a</v>
      </c>
      <c r="U47" s="39"/>
      <c r="V47" s="5"/>
      <c r="W47" s="5"/>
      <c r="X47" s="19"/>
    </row>
    <row r="48" spans="1:31" ht="15.75" customHeight="1">
      <c r="A48" s="63"/>
      <c r="B48" s="38" t="str">
        <f>VLOOKUP($L$22,$Z$31:$AA$38,2,0)</f>
        <v>6b-6c</v>
      </c>
      <c r="C48" s="39"/>
      <c r="D48" s="38" t="str">
        <f>VLOOKUP($L$22,$Z$31:$AA$38,2,0)</f>
        <v>6b-6c</v>
      </c>
      <c r="E48" s="39"/>
      <c r="F48" s="38" t="str">
        <f>VLOOKUP($L$22,$Z$31:$AA$38,2,0)</f>
        <v>6b-6c</v>
      </c>
      <c r="G48" s="39"/>
      <c r="H48" s="38" t="str">
        <f>VLOOKUP($L$22,$Z$31:$AA$38,2,0)</f>
        <v>6b-6c</v>
      </c>
      <c r="I48" s="39"/>
      <c r="J48" s="38" t="str">
        <f>VLOOKUP($L$22,$Z$31:$AA$38,2,0)</f>
        <v>6b-6c</v>
      </c>
      <c r="K48" s="39"/>
      <c r="L48" s="38" t="str">
        <f>VLOOKUP($L$22,$Z$31:$AA$38,2,0)</f>
        <v>6b-6c</v>
      </c>
      <c r="M48" s="39"/>
      <c r="N48" s="38" t="str">
        <f>VLOOKUP($L$22,$Z$31:$AA$38,2,0)</f>
        <v>6b-6c</v>
      </c>
      <c r="O48" s="39"/>
      <c r="P48" s="38" t="str">
        <f>VLOOKUP($L$22,$Z$31:$AA$38,2,0)</f>
        <v>6b-6c</v>
      </c>
      <c r="Q48" s="39"/>
      <c r="R48" s="38" t="str">
        <f>VLOOKUP($L$22,$Z$31:$AA$38,2,0)</f>
        <v>6b-6c</v>
      </c>
      <c r="S48" s="39"/>
      <c r="T48" s="38" t="str">
        <f>VLOOKUP($L$22,$Z$31:$AA$38,2,0)</f>
        <v>6b-6c</v>
      </c>
      <c r="U48" s="39"/>
      <c r="V48" s="38" t="str">
        <f>VLOOKUP($L$22,$Z$31:$AA$38,2,0)</f>
        <v>6b-6c</v>
      </c>
      <c r="W48" s="39"/>
      <c r="X48" s="26"/>
    </row>
    <row r="49" spans="1:24" ht="15.75" customHeight="1">
      <c r="A49" s="6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6"/>
    </row>
    <row r="50" spans="1:24" ht="15.75" customHeight="1">
      <c r="A50" s="18"/>
      <c r="B50" s="104" t="s">
        <v>96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8"/>
      <c r="X50" s="26"/>
    </row>
    <row r="51" spans="1:24" ht="15.75" customHeight="1">
      <c r="A51" s="18"/>
      <c r="B51" s="99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1"/>
      <c r="X51" s="19"/>
    </row>
    <row r="52" spans="1:24" ht="15.75" customHeight="1">
      <c r="A52" s="4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3"/>
    </row>
    <row r="53" spans="1:24" ht="15.75" customHeight="1"/>
    <row r="54" spans="1:24" ht="15.75" customHeight="1"/>
    <row r="55" spans="1:24" ht="15.75" customHeight="1"/>
    <row r="56" spans="1:24" ht="15.75" customHeight="1"/>
    <row r="57" spans="1:24" ht="15.75" customHeight="1"/>
    <row r="58" spans="1:24" ht="15.75" customHeight="1"/>
    <row r="59" spans="1:24" ht="15.75" customHeight="1"/>
    <row r="60" spans="1:24" ht="15.75" customHeight="1"/>
    <row r="61" spans="1:24" ht="15.75" customHeight="1"/>
    <row r="62" spans="1:24" ht="15.75" customHeight="1"/>
    <row r="63" spans="1:24" ht="15.75" customHeight="1"/>
    <row r="64" spans="1:2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B41:W41"/>
    <mergeCell ref="B50:W51"/>
    <mergeCell ref="F33:G33"/>
    <mergeCell ref="R33:S33"/>
    <mergeCell ref="D34:E34"/>
    <mergeCell ref="T34:U34"/>
    <mergeCell ref="B35:C35"/>
    <mergeCell ref="V35:W35"/>
    <mergeCell ref="B38:W39"/>
    <mergeCell ref="B15:W15"/>
    <mergeCell ref="B17:W17"/>
    <mergeCell ref="N31:O31"/>
    <mergeCell ref="P32:Q32"/>
    <mergeCell ref="B26:N27"/>
    <mergeCell ref="R26:W26"/>
    <mergeCell ref="P27:W27"/>
    <mergeCell ref="B29:W29"/>
    <mergeCell ref="L30:M30"/>
    <mergeCell ref="J31:K31"/>
    <mergeCell ref="H32:I32"/>
    <mergeCell ref="B4:C4"/>
    <mergeCell ref="D4:L4"/>
    <mergeCell ref="M4:O4"/>
    <mergeCell ref="P4:W4"/>
    <mergeCell ref="B6:W6"/>
  </mergeCells>
  <conditionalFormatting sqref="L19:M19 L43:M43">
    <cfRule type="expression" dxfId="27" priority="1">
      <formula>IF($L$19=$Z$37,1,0)</formula>
    </cfRule>
  </conditionalFormatting>
  <conditionalFormatting sqref="L19:M19 L43:M43">
    <cfRule type="expression" dxfId="26" priority="2">
      <formula>IF($L$19=$Z$36,1,0)</formula>
    </cfRule>
  </conditionalFormatting>
  <conditionalFormatting sqref="L19:M19 L43:M43">
    <cfRule type="expression" dxfId="25" priority="3">
      <formula>IF($L$19=$Z$35,1,0)</formula>
    </cfRule>
  </conditionalFormatting>
  <conditionalFormatting sqref="L19:M19 L43:M43">
    <cfRule type="expression" dxfId="24" priority="4">
      <formula>IF($L$19=$Z$34,1,0)</formula>
    </cfRule>
  </conditionalFormatting>
  <conditionalFormatting sqref="L19:M19 L43:M43">
    <cfRule type="expression" dxfId="23" priority="5">
      <formula>IF($L$19=$Z$33,1,0)</formula>
    </cfRule>
  </conditionalFormatting>
  <conditionalFormatting sqref="L19:M19 L43:M43">
    <cfRule type="expression" dxfId="22" priority="6">
      <formula>IF($L$19=$Z$32,1,0)</formula>
    </cfRule>
  </conditionalFormatting>
  <conditionalFormatting sqref="L19:M19 L43:M43">
    <cfRule type="expression" dxfId="21" priority="7">
      <formula>IF($L$19=$Z$31,1,0)</formula>
    </cfRule>
  </conditionalFormatting>
  <conditionalFormatting sqref="B24:W24 B48:W48">
    <cfRule type="expression" dxfId="20" priority="8">
      <formula>IF($L$24=$Z$31,1,0)</formula>
    </cfRule>
  </conditionalFormatting>
  <conditionalFormatting sqref="B24:W24 B48:W48">
    <cfRule type="expression" dxfId="19" priority="9">
      <formula>IF($L$24=$Z$32,1,0)</formula>
    </cfRule>
  </conditionalFormatting>
  <conditionalFormatting sqref="B24:W24 B48:W48">
    <cfRule type="expression" dxfId="18" priority="10">
      <formula>IF($L$24=$Z$33,1,0)</formula>
    </cfRule>
  </conditionalFormatting>
  <conditionalFormatting sqref="B24:W24 B48:W48">
    <cfRule type="expression" dxfId="17" priority="11">
      <formula>IF($L$24=$Z$34,1,0)</formula>
    </cfRule>
  </conditionalFormatting>
  <conditionalFormatting sqref="B24:W24 B48:W48">
    <cfRule type="expression" dxfId="16" priority="12">
      <formula>IF($L$24=$Z$35,1,0)</formula>
    </cfRule>
  </conditionalFormatting>
  <conditionalFormatting sqref="B24:W24 B48:W48">
    <cfRule type="expression" dxfId="15" priority="13">
      <formula>IF($L$24=$Z$36,1,0)</formula>
    </cfRule>
  </conditionalFormatting>
  <conditionalFormatting sqref="B24:W24 B48:W48">
    <cfRule type="expression" dxfId="14" priority="14">
      <formula>IF($L$24=$Z$37,1,0)</formula>
    </cfRule>
  </conditionalFormatting>
  <conditionalFormatting sqref="H21:K21 H45:K45 J20:K20 J44:K44 L20:L21 L44:L45 M20:O20 M21:Q21 M44:O44 M45:Q45">
    <cfRule type="expression" dxfId="13" priority="15">
      <formula>IF($L$20=$Z$36,1,0)</formula>
    </cfRule>
  </conditionalFormatting>
  <conditionalFormatting sqref="H21:K21 H45:K45 J20:K20 J44:K44 L20:M21 L44:M45 N20:O20 N21:Q21 N44:O44 N45:Q45">
    <cfRule type="expression" dxfId="12" priority="16">
      <formula>IF($L$20=$Z$31,1,0)</formula>
    </cfRule>
  </conditionalFormatting>
  <conditionalFormatting sqref="H21:K21 H45:K45 J20:K20 J44:K44 L20:M21 L44:M45 N20:O20 N21:Q21 N44:O44 N45:Q45">
    <cfRule type="expression" dxfId="11" priority="17">
      <formula>IF($L$20=$Z$32,1,0)</formula>
    </cfRule>
  </conditionalFormatting>
  <conditionalFormatting sqref="H21:K21 H45:K45 J20:K20 J44:K44 L20:M21 L44:M45 N20:O20 N21:Q21 N44:O44 N45:Q45">
    <cfRule type="expression" dxfId="10" priority="18">
      <formula>IF($L$20=$Z$33,1,0)</formula>
    </cfRule>
  </conditionalFormatting>
  <conditionalFormatting sqref="H21:K21 H45:K45 J20:K20 J44:K44 L20:M21 L44:M45 N20:O20 N21:Q21 N44:O44 N45:Q45">
    <cfRule type="expression" dxfId="9" priority="19">
      <formula>IF($L$20=$Z$34,1,0)</formula>
    </cfRule>
  </conditionalFormatting>
  <conditionalFormatting sqref="H21:K21 H45:K45 J20:K20 J44:K44 L20:M21 L44:M45 N20:O20 N21:Q21 N44:O44 N45:Q45">
    <cfRule type="expression" dxfId="8" priority="20">
      <formula>IF($L$20=$Z$35,1,0)</formula>
    </cfRule>
  </conditionalFormatting>
  <conditionalFormatting sqref="H21:K21 H45:K45 J20:K20 J44:K44 L20:M21 L44:M45 N20:O20 N21:Q21 N44:O44 N45:Q45">
    <cfRule type="expression" dxfId="7" priority="21">
      <formula>IF($L$21=$Z$37,1,0)</formula>
    </cfRule>
  </conditionalFormatting>
  <conditionalFormatting sqref="D23:U23 D47:U47 F22:S22 F46:S46">
    <cfRule type="expression" dxfId="6" priority="22">
      <formula>IF($L$22=$Z$31,1,0)</formula>
    </cfRule>
  </conditionalFormatting>
  <conditionalFormatting sqref="D23:U23 D47:U47 F22:S22 F46:S46">
    <cfRule type="expression" dxfId="5" priority="23">
      <formula>IF($L$22=$Z$32,1,0)</formula>
    </cfRule>
  </conditionalFormatting>
  <conditionalFormatting sqref="D23:U23 D47:U47 F22:S22 F46:S46">
    <cfRule type="expression" dxfId="4" priority="24">
      <formula>IF($L$22=$Z$33,1,0)</formula>
    </cfRule>
  </conditionalFormatting>
  <conditionalFormatting sqref="D23:U23 D47:U47 F22:S22 F46:S46">
    <cfRule type="expression" dxfId="3" priority="25">
      <formula>IF($L$22=$Z$34,1,0)</formula>
    </cfRule>
  </conditionalFormatting>
  <conditionalFormatting sqref="D23:U23 D47:U47 F22:S22 F46:S46">
    <cfRule type="expression" dxfId="2" priority="26">
      <formula>IF($L$22=$Z$35,1,0)</formula>
    </cfRule>
  </conditionalFormatting>
  <conditionalFormatting sqref="D23:U23 D47:U47 F22:S22 F46:S46">
    <cfRule type="expression" dxfId="1" priority="27">
      <formula>IF($L$22=$Z$36,1,0)</formula>
    </cfRule>
  </conditionalFormatting>
  <conditionalFormatting sqref="D23:U23 D47:U47 F22:S22 F46:S46">
    <cfRule type="expression" dxfId="0" priority="28">
      <formula>IF($L$22=$Z$37,1,0)</formula>
    </cfRule>
  </conditionalFormatting>
  <dataValidations count="4">
    <dataValidation type="list" allowBlank="1" showErrorMessage="1" sqref="L8">
      <formula1>$Y$5:$Y$26</formula1>
    </dataValidation>
    <dataValidation type="list" allowBlank="1" showErrorMessage="1" sqref="P27">
      <formula1>$AA$4:$AA$23</formula1>
    </dataValidation>
    <dataValidation type="list" allowBlank="1" showErrorMessage="1" sqref="L19 L43">
      <formula1>$Z$31:$Z$37</formula1>
    </dataValidation>
    <dataValidation type="list" allowBlank="1" showErrorMessage="1" sqref="C13 E12:E13 G11:G13 I10:I13 K9:K13 M8:M13 O9:O13 Q10:Q13 S11:S13 U12:U13 W13 C24 E23:E24 G22:G24 I21:I24 K20:K24 M19:M24 O20:O24 Q21:Q24 S22:S24 U23:U24 W24 C36 E35:E36 G34:G36 I33:I36 K32:K36 M31:M36 O32:O36 Q33:Q36 S34:S36 U35:U36 W36 C48 E47:E48 G46:G48 I45:I48 K44:K48 M43:M48 O44:O48 Q45:Q48 S46:S48 U47:U48 W48">
      <formula1>$X$3:$Y$3</formula1>
    </dataValidation>
  </dataValidations>
  <pageMargins left="0.7" right="0.7" top="0.75" bottom="0.75" header="0" footer="0"/>
  <pageSetup paperSize="9" orientation="portrait"/>
  <colBreaks count="1" manualBreakCount="1">
    <brk id="24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2">
      <c r="A1" s="70" t="s">
        <v>71</v>
      </c>
      <c r="B1" s="71" t="s">
        <v>72</v>
      </c>
    </row>
    <row r="2" spans="1:2">
      <c r="A2" s="72" t="s">
        <v>74</v>
      </c>
      <c r="B2" s="73" t="s">
        <v>75</v>
      </c>
    </row>
    <row r="3" spans="1:2">
      <c r="A3" s="74" t="s">
        <v>77</v>
      </c>
      <c r="B3" s="75" t="s">
        <v>78</v>
      </c>
    </row>
    <row r="4" spans="1:2">
      <c r="A4" s="76" t="s">
        <v>80</v>
      </c>
      <c r="B4" s="77" t="s">
        <v>81</v>
      </c>
    </row>
    <row r="5" spans="1:2">
      <c r="A5" s="78" t="s">
        <v>83</v>
      </c>
      <c r="B5" s="79" t="s">
        <v>84</v>
      </c>
    </row>
    <row r="6" spans="1:2">
      <c r="A6" s="80" t="s">
        <v>86</v>
      </c>
      <c r="B6" s="81" t="s">
        <v>87</v>
      </c>
    </row>
    <row r="7" spans="1:2">
      <c r="A7" s="82" t="s">
        <v>88</v>
      </c>
      <c r="B7" s="83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Pirámides de rendimiento</vt:lpstr>
      <vt:lpstr>Hoja1</vt:lpstr>
      <vt:lpstr>Grados y equivalencias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Salcedo, Antonio</dc:creator>
  <cp:lastModifiedBy>Usuario</cp:lastModifiedBy>
  <dcterms:created xsi:type="dcterms:W3CDTF">2023-01-29T16:52:14Z</dcterms:created>
  <dcterms:modified xsi:type="dcterms:W3CDTF">2024-04-02T13:54:57Z</dcterms:modified>
</cp:coreProperties>
</file>